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2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ichael.nielsen/Library/Mobile Documents/com~apple~CloudDocs/Church Plant/Expenses/Budgets/2025/"/>
    </mc:Choice>
  </mc:AlternateContent>
  <xr:revisionPtr revIDLastSave="0" documentId="13_ncr:1_{B7BEA7F5-8EF5-5440-B64E-A1C9BE7D0154}" xr6:coauthVersionLast="47" xr6:coauthVersionMax="47" xr10:uidLastSave="{00000000-0000-0000-0000-000000000000}"/>
  <bookViews>
    <workbookView xWindow="18500" yWindow="2660" windowWidth="41440" windowHeight="27720" xr2:uid="{405B8DB1-98ED-874B-97FE-3196CEE64079}"/>
  </bookViews>
  <sheets>
    <sheet name="2024" sheetId="1" r:id="rId1"/>
  </sheets>
  <definedNames>
    <definedName name="_xlnm.Print_Area" localSheetId="0">'2024'!$A$1:$AF$74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56" i="1" l="1"/>
  <c r="S57" i="1"/>
  <c r="S32" i="1"/>
  <c r="E64" i="1"/>
  <c r="S30" i="1" l="1"/>
  <c r="S69" i="1"/>
  <c r="F68" i="1"/>
  <c r="G68" i="1"/>
  <c r="H68" i="1"/>
  <c r="I68" i="1"/>
  <c r="J68" i="1"/>
  <c r="K68" i="1"/>
  <c r="L68" i="1"/>
  <c r="M68" i="1"/>
  <c r="N68" i="1"/>
  <c r="O68" i="1"/>
  <c r="P68" i="1"/>
  <c r="Q68" i="1"/>
  <c r="S58" i="1"/>
  <c r="S63" i="1"/>
  <c r="S61" i="1"/>
  <c r="S62" i="1"/>
  <c r="F66" i="1"/>
  <c r="G66" i="1"/>
  <c r="K66" i="1"/>
  <c r="L66" i="1"/>
  <c r="M66" i="1"/>
  <c r="N66" i="1"/>
  <c r="P66" i="1"/>
  <c r="S22" i="1"/>
  <c r="S36" i="1"/>
  <c r="S37" i="1"/>
  <c r="S38" i="1"/>
  <c r="S43" i="1"/>
  <c r="S44" i="1"/>
  <c r="S18" i="1"/>
  <c r="S16" i="1"/>
  <c r="S17" i="1"/>
  <c r="S31" i="1"/>
  <c r="S15" i="1"/>
  <c r="S29" i="1"/>
  <c r="S35" i="1"/>
  <c r="S39" i="1"/>
  <c r="S8" i="1"/>
  <c r="S9" i="1"/>
  <c r="S10" i="1"/>
  <c r="S11" i="1"/>
  <c r="S12" i="1"/>
  <c r="S13" i="1"/>
  <c r="S14" i="1"/>
  <c r="S70" i="1"/>
  <c r="S55" i="1"/>
  <c r="S54" i="1"/>
  <c r="S42" i="1"/>
  <c r="S45" i="1"/>
  <c r="S48" i="1"/>
  <c r="S49" i="1"/>
  <c r="S52" i="1"/>
  <c r="S53" i="1"/>
  <c r="S6" i="1"/>
  <c r="S23" i="1"/>
  <c r="T20" i="1" s="1"/>
  <c r="S26" i="1"/>
  <c r="S27" i="1"/>
  <c r="S28" i="1"/>
  <c r="O66" i="1"/>
  <c r="J66" i="1"/>
  <c r="Q66" i="1"/>
  <c r="H66" i="1"/>
  <c r="I66" i="1"/>
  <c r="S21" i="1"/>
  <c r="T51" i="1" l="1"/>
  <c r="Q71" i="1"/>
  <c r="F71" i="1"/>
  <c r="T25" i="1"/>
  <c r="T47" i="1"/>
  <c r="O71" i="1"/>
  <c r="T41" i="1"/>
  <c r="T34" i="1"/>
  <c r="S7" i="1"/>
  <c r="T5" i="1" s="1"/>
  <c r="T60" i="1"/>
  <c r="K71" i="1"/>
  <c r="P72" i="1"/>
  <c r="H72" i="1"/>
  <c r="P71" i="1"/>
  <c r="L71" i="1"/>
  <c r="L72" i="1"/>
  <c r="N71" i="1"/>
  <c r="I72" i="1"/>
  <c r="J72" i="1"/>
  <c r="H71" i="1"/>
  <c r="Q72" i="1"/>
  <c r="G71" i="1"/>
  <c r="J71" i="1"/>
  <c r="I71" i="1"/>
  <c r="M71" i="1"/>
  <c r="M72" i="1"/>
  <c r="N72" i="1"/>
  <c r="F72" i="1"/>
  <c r="S68" i="1"/>
  <c r="K72" i="1"/>
  <c r="O72" i="1"/>
  <c r="G72" i="1"/>
  <c r="S66" i="1" l="1"/>
  <c r="S72" i="1" l="1"/>
  <c r="V72" i="1" s="1"/>
  <c r="S71" i="1"/>
  <c r="V71" i="1" s="1"/>
</calcChain>
</file>

<file path=xl/sharedStrings.xml><?xml version="1.0" encoding="utf-8"?>
<sst xmlns="http://schemas.openxmlformats.org/spreadsheetml/2006/main" count="134" uniqueCount="101">
  <si>
    <t>Aug</t>
  </si>
  <si>
    <t>Sep</t>
  </si>
  <si>
    <t>Oct</t>
  </si>
  <si>
    <t>Nov</t>
  </si>
  <si>
    <t>Dec</t>
  </si>
  <si>
    <t>Facilities</t>
  </si>
  <si>
    <t>Rent</t>
  </si>
  <si>
    <t>Insurance</t>
  </si>
  <si>
    <t>Equipment</t>
  </si>
  <si>
    <t>Services</t>
  </si>
  <si>
    <t>Total</t>
  </si>
  <si>
    <t>Outreach</t>
  </si>
  <si>
    <t>Payroll</t>
  </si>
  <si>
    <t>Ministry</t>
  </si>
  <si>
    <t>Kids</t>
  </si>
  <si>
    <t>Womens</t>
  </si>
  <si>
    <t>Mens</t>
  </si>
  <si>
    <t>Average Giving</t>
  </si>
  <si>
    <r>
      <t xml:space="preserve">Surplus </t>
    </r>
    <r>
      <rPr>
        <sz val="12"/>
        <color theme="1"/>
        <rFont val="Calibri (Body)"/>
      </rPr>
      <t>(deficit)</t>
    </r>
  </si>
  <si>
    <t>Expected Giving</t>
  </si>
  <si>
    <t>Jan</t>
  </si>
  <si>
    <t>Feb</t>
  </si>
  <si>
    <t>Mar</t>
  </si>
  <si>
    <t>Apr</t>
  </si>
  <si>
    <t>May</t>
  </si>
  <si>
    <t>Jun</t>
  </si>
  <si>
    <t>Jul</t>
  </si>
  <si>
    <t>Pastor Pay</t>
  </si>
  <si>
    <t xml:space="preserve">Music Director Pay </t>
  </si>
  <si>
    <t>EFCA Dues</t>
  </si>
  <si>
    <t>Line No</t>
  </si>
  <si>
    <t>General Fund (2%)</t>
  </si>
  <si>
    <t>RMD Start-Up (2%)</t>
  </si>
  <si>
    <t>ReachNetwork (1%)</t>
  </si>
  <si>
    <t>Missions</t>
  </si>
  <si>
    <t>Category Total</t>
  </si>
  <si>
    <t>Youth</t>
  </si>
  <si>
    <t>Advertising</t>
  </si>
  <si>
    <t>Events</t>
  </si>
  <si>
    <t>2023 Giving Total</t>
  </si>
  <si>
    <t>2024 Starting Balance</t>
  </si>
  <si>
    <t>est.</t>
  </si>
  <si>
    <t>Expected Balance on 31 Dec, 2024</t>
  </si>
  <si>
    <t>Projected Balance on 31 Dec, 2024</t>
  </si>
  <si>
    <t>Notes</t>
  </si>
  <si>
    <t>EFCA rules state that pastor must be receiving his full salary before</t>
  </si>
  <si>
    <t>churches give to these funds</t>
  </si>
  <si>
    <t>Expenditure dates are notional</t>
  </si>
  <si>
    <t>Based on D20 rates</t>
  </si>
  <si>
    <t>Surplus based on Last Years Giving</t>
  </si>
  <si>
    <t>Surplus based on Expected Giving this year</t>
  </si>
  <si>
    <t>Description</t>
  </si>
  <si>
    <t>Surplus based on Actual Giving this year</t>
  </si>
  <si>
    <t>Actual Giving *</t>
  </si>
  <si>
    <t>* Replace Actual giving numbers with real values each month</t>
  </si>
  <si>
    <t>Surplus (deficit)</t>
  </si>
  <si>
    <t>CCLI License</t>
  </si>
  <si>
    <t>Total Planned Expenditures</t>
  </si>
  <si>
    <t>Self-employed.  Self Employment taxes paid our of salary</t>
  </si>
  <si>
    <t>N/A.  Housing Allowance not taxed</t>
  </si>
  <si>
    <t>N/A</t>
  </si>
  <si>
    <t>Monthly Totals</t>
  </si>
  <si>
    <t>Pastor Payroll Taxes</t>
  </si>
  <si>
    <t>Pastor Federal Income Tax Witholding</t>
  </si>
  <si>
    <t>Pastor State Income Tax Witholding</t>
  </si>
  <si>
    <t>Pastor Other Witholding</t>
  </si>
  <si>
    <t>Pastor Health Insurance</t>
  </si>
  <si>
    <t>Pastor Retirement Plan</t>
  </si>
  <si>
    <t>Music Director Payroll Taxes</t>
  </si>
  <si>
    <t>Signage Upgrades</t>
  </si>
  <si>
    <t>Communion Supplies</t>
  </si>
  <si>
    <t>iSing Music App</t>
  </si>
  <si>
    <t>Snow Removal</t>
  </si>
  <si>
    <t>Expend only as required</t>
  </si>
  <si>
    <t>Associate Pastor Housing Allowance</t>
  </si>
  <si>
    <t>Associate Pastor Payroll Taxes</t>
  </si>
  <si>
    <r>
      <t xml:space="preserve">Misc Supplies </t>
    </r>
    <r>
      <rPr>
        <sz val="10"/>
        <color theme="1"/>
        <rFont val="Calibri (Body)"/>
      </rPr>
      <t>&amp; Expenses</t>
    </r>
  </si>
  <si>
    <t>Email (Google Workspace)</t>
  </si>
  <si>
    <t>Website (Wix and Godaddy)</t>
  </si>
  <si>
    <t>Misc Ads</t>
  </si>
  <si>
    <t>Twenty somethings</t>
  </si>
  <si>
    <t>Expend only as required and recommended by Elders or designated representative(s) (i.e. deacons) - rolled over funds do not count against this year's budget</t>
  </si>
  <si>
    <t>10%    (of previous year = $9,000)</t>
  </si>
  <si>
    <t>Children's Ministry &amp; Imago Dei Coordinator Stipend</t>
  </si>
  <si>
    <r>
      <t xml:space="preserve">Audio / Video </t>
    </r>
    <r>
      <rPr>
        <sz val="10"/>
        <color theme="1"/>
        <rFont val="Calibri (Body)"/>
      </rPr>
      <t>&amp; Facilities/Equipment</t>
    </r>
    <r>
      <rPr>
        <sz val="10"/>
        <color theme="1"/>
        <rFont val="Calibri"/>
        <family val="2"/>
        <scheme val="minor"/>
      </rPr>
      <t xml:space="preserve"> Upgrades</t>
    </r>
  </si>
  <si>
    <t>2024 Giving Total</t>
  </si>
  <si>
    <t>Roll Over</t>
  </si>
  <si>
    <t>Benevolance Fund</t>
  </si>
  <si>
    <t>Pastor Housing Allowance</t>
  </si>
  <si>
    <t xml:space="preserve">Bibles for the World </t>
  </si>
  <si>
    <t xml:space="preserve">Springs Rescue Mission </t>
  </si>
  <si>
    <t xml:space="preserve">Life Network </t>
  </si>
  <si>
    <t xml:space="preserve">Frontier Partners International </t>
  </si>
  <si>
    <t xml:space="preserve">Discretionary </t>
  </si>
  <si>
    <t>Missionaires - A</t>
  </si>
  <si>
    <t>Missionaries - B</t>
  </si>
  <si>
    <t>The missions team will decide the distribution in Feb</t>
  </si>
  <si>
    <t>One time donation will be made in Feb or Mar</t>
  </si>
  <si>
    <t>5%    (of previous year = $4,500)</t>
  </si>
  <si>
    <t>TBD</t>
  </si>
  <si>
    <t>Annual Budget v1.2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</si>
</sst>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19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Calibri (Body)"/>
    </font>
    <font>
      <b/>
      <sz val="1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i/>
      <sz val="18"/>
      <color theme="1"/>
      <name val="Calibri"/>
      <family val="2"/>
      <scheme val="minor"/>
    </font>
    <font>
      <i/>
      <sz val="12"/>
      <color rgb="FF00B050"/>
      <name val="Calibri"/>
      <family val="2"/>
      <scheme val="minor"/>
    </font>
    <font>
      <sz val="10"/>
      <color theme="1"/>
      <name val="Calibri (Body)"/>
    </font>
    <font>
      <i/>
      <sz val="11"/>
      <color theme="1"/>
      <name val="Calibri"/>
      <family val="2"/>
      <scheme val="minor"/>
    </font>
    <font>
      <i/>
      <sz val="10"/>
      <color rgb="FF00B050"/>
      <name val="Calibri"/>
      <family val="2"/>
      <scheme val="minor"/>
    </font>
    <font>
      <sz val="10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5">
    <xf numFmtId="0" fontId="0" fillId="0" borderId="0" xfId="0"/>
    <xf numFmtId="0" fontId="6" fillId="2" borderId="0" xfId="0" applyFont="1" applyFill="1" applyAlignment="1">
      <alignment horizontal="left"/>
    </xf>
    <xf numFmtId="0" fontId="2" fillId="2" borderId="0" xfId="0" applyFont="1" applyFill="1"/>
    <xf numFmtId="0" fontId="0" fillId="2" borderId="0" xfId="0" applyFill="1"/>
    <xf numFmtId="44" fontId="4" fillId="2" borderId="0" xfId="1" applyFont="1" applyFill="1"/>
    <xf numFmtId="164" fontId="0" fillId="2" borderId="0" xfId="0" applyNumberFormat="1" applyFill="1"/>
    <xf numFmtId="44" fontId="3" fillId="2" borderId="3" xfId="1" applyFont="1" applyFill="1" applyBorder="1"/>
    <xf numFmtId="0" fontId="3" fillId="2" borderId="4" xfId="0" applyFont="1" applyFill="1" applyBorder="1"/>
    <xf numFmtId="0" fontId="0" fillId="2" borderId="4" xfId="0" applyFill="1" applyBorder="1"/>
    <xf numFmtId="0" fontId="0" fillId="2" borderId="5" xfId="0" applyFill="1" applyBorder="1"/>
    <xf numFmtId="164" fontId="7" fillId="2" borderId="0" xfId="1" applyNumberFormat="1" applyFont="1" applyFill="1"/>
    <xf numFmtId="0" fontId="0" fillId="2" borderId="2" xfId="0" applyFill="1" applyBorder="1"/>
    <xf numFmtId="44" fontId="2" fillId="0" borderId="6" xfId="1" applyFont="1" applyBorder="1"/>
    <xf numFmtId="0" fontId="4" fillId="0" borderId="0" xfId="0" applyFont="1"/>
    <xf numFmtId="44" fontId="0" fillId="0" borderId="6" xfId="1" applyFont="1" applyBorder="1"/>
    <xf numFmtId="0" fontId="2" fillId="3" borderId="0" xfId="0" applyFont="1" applyFill="1"/>
    <xf numFmtId="0" fontId="4" fillId="3" borderId="0" xfId="0" applyFont="1" applyFill="1"/>
    <xf numFmtId="44" fontId="2" fillId="3" borderId="0" xfId="1" applyFont="1" applyFill="1" applyBorder="1"/>
    <xf numFmtId="0" fontId="0" fillId="3" borderId="0" xfId="0" applyFill="1"/>
    <xf numFmtId="44" fontId="2" fillId="3" borderId="0" xfId="0" applyNumberFormat="1" applyFont="1" applyFill="1"/>
    <xf numFmtId="44" fontId="0" fillId="2" borderId="7" xfId="0" applyNumberFormat="1" applyFill="1" applyBorder="1"/>
    <xf numFmtId="0" fontId="4" fillId="0" borderId="8" xfId="0" applyFont="1" applyBorder="1"/>
    <xf numFmtId="0" fontId="4" fillId="0" borderId="12" xfId="0" applyFont="1" applyBorder="1"/>
    <xf numFmtId="0" fontId="2" fillId="3" borderId="12" xfId="0" applyFont="1" applyFill="1" applyBorder="1"/>
    <xf numFmtId="44" fontId="2" fillId="3" borderId="12" xfId="1" applyFont="1" applyFill="1" applyBorder="1"/>
    <xf numFmtId="44" fontId="2" fillId="3" borderId="12" xfId="0" applyNumberFormat="1" applyFont="1" applyFill="1" applyBorder="1"/>
    <xf numFmtId="0" fontId="2" fillId="0" borderId="0" xfId="0" applyFont="1"/>
    <xf numFmtId="44" fontId="2" fillId="2" borderId="0" xfId="0" applyNumberFormat="1" applyFont="1" applyFill="1"/>
    <xf numFmtId="0" fontId="0" fillId="3" borderId="14" xfId="0" applyFill="1" applyBorder="1"/>
    <xf numFmtId="0" fontId="4" fillId="0" borderId="2" xfId="0" applyFont="1" applyBorder="1"/>
    <xf numFmtId="0" fontId="2" fillId="0" borderId="2" xfId="0" applyFont="1" applyBorder="1"/>
    <xf numFmtId="44" fontId="2" fillId="0" borderId="15" xfId="1" applyFont="1" applyBorder="1"/>
    <xf numFmtId="0" fontId="2" fillId="2" borderId="2" xfId="0" applyFont="1" applyFill="1" applyBorder="1"/>
    <xf numFmtId="44" fontId="2" fillId="2" borderId="2" xfId="0" applyNumberFormat="1" applyFont="1" applyFill="1" applyBorder="1"/>
    <xf numFmtId="0" fontId="4" fillId="3" borderId="13" xfId="0" applyFont="1" applyFill="1" applyBorder="1"/>
    <xf numFmtId="0" fontId="4" fillId="3" borderId="10" xfId="0" applyFont="1" applyFill="1" applyBorder="1"/>
    <xf numFmtId="0" fontId="0" fillId="3" borderId="12" xfId="0" applyFill="1" applyBorder="1"/>
    <xf numFmtId="44" fontId="0" fillId="3" borderId="12" xfId="1" applyFont="1" applyFill="1" applyBorder="1"/>
    <xf numFmtId="44" fontId="3" fillId="4" borderId="3" xfId="1" applyFont="1" applyFill="1" applyBorder="1"/>
    <xf numFmtId="164" fontId="0" fillId="4" borderId="5" xfId="0" applyNumberFormat="1" applyFill="1" applyBorder="1"/>
    <xf numFmtId="0" fontId="0" fillId="4" borderId="8" xfId="0" applyFill="1" applyBorder="1"/>
    <xf numFmtId="0" fontId="0" fillId="4" borderId="9" xfId="0" applyFill="1" applyBorder="1"/>
    <xf numFmtId="44" fontId="0" fillId="4" borderId="10" xfId="1" applyFont="1" applyFill="1" applyBorder="1"/>
    <xf numFmtId="0" fontId="0" fillId="4" borderId="11" xfId="0" applyFill="1" applyBorder="1"/>
    <xf numFmtId="164" fontId="0" fillId="5" borderId="8" xfId="0" applyNumberFormat="1" applyFill="1" applyBorder="1"/>
    <xf numFmtId="0" fontId="0" fillId="5" borderId="9" xfId="0" applyFill="1" applyBorder="1"/>
    <xf numFmtId="164" fontId="0" fillId="5" borderId="10" xfId="0" applyNumberFormat="1" applyFill="1" applyBorder="1"/>
    <xf numFmtId="0" fontId="0" fillId="5" borderId="11" xfId="0" applyFill="1" applyBorder="1"/>
    <xf numFmtId="164" fontId="3" fillId="2" borderId="0" xfId="1" applyNumberFormat="1" applyFont="1" applyFill="1"/>
    <xf numFmtId="164" fontId="3" fillId="2" borderId="0" xfId="1" applyNumberFormat="1" applyFont="1" applyFill="1" applyBorder="1"/>
    <xf numFmtId="0" fontId="4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3" fillId="2" borderId="0" xfId="0" applyFont="1" applyFill="1"/>
    <xf numFmtId="0" fontId="2" fillId="3" borderId="1" xfId="0" applyFont="1" applyFill="1" applyBorder="1"/>
    <xf numFmtId="0" fontId="3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10" fillId="2" borderId="0" xfId="0" applyFont="1" applyFill="1"/>
    <xf numFmtId="44" fontId="11" fillId="2" borderId="0" xfId="1" applyFont="1" applyFill="1"/>
    <xf numFmtId="164" fontId="0" fillId="4" borderId="3" xfId="0" applyNumberFormat="1" applyFill="1" applyBorder="1"/>
    <xf numFmtId="0" fontId="0" fillId="4" borderId="5" xfId="0" applyFill="1" applyBorder="1"/>
    <xf numFmtId="0" fontId="0" fillId="5" borderId="8" xfId="0" applyFill="1" applyBorder="1"/>
    <xf numFmtId="44" fontId="0" fillId="5" borderId="10" xfId="1" applyFont="1" applyFill="1" applyBorder="1"/>
    <xf numFmtId="0" fontId="0" fillId="3" borderId="11" xfId="0" applyFill="1" applyBorder="1"/>
    <xf numFmtId="9" fontId="2" fillId="3" borderId="12" xfId="0" applyNumberFormat="1" applyFont="1" applyFill="1" applyBorder="1"/>
    <xf numFmtId="164" fontId="4" fillId="3" borderId="0" xfId="1" applyNumberFormat="1" applyFont="1" applyFill="1"/>
    <xf numFmtId="0" fontId="10" fillId="2" borderId="16" xfId="0" applyFont="1" applyFill="1" applyBorder="1" applyAlignment="1">
      <alignment horizontal="center"/>
    </xf>
    <xf numFmtId="0" fontId="10" fillId="2" borderId="17" xfId="0" applyFont="1" applyFill="1" applyBorder="1" applyAlignment="1">
      <alignment horizontal="center"/>
    </xf>
    <xf numFmtId="0" fontId="10" fillId="2" borderId="18" xfId="0" applyFont="1" applyFill="1" applyBorder="1" applyAlignment="1">
      <alignment horizontal="center"/>
    </xf>
    <xf numFmtId="0" fontId="12" fillId="2" borderId="4" xfId="0" applyFont="1" applyFill="1" applyBorder="1" applyAlignment="1">
      <alignment horizontal="left"/>
    </xf>
    <xf numFmtId="0" fontId="2" fillId="2" borderId="5" xfId="0" applyFont="1" applyFill="1" applyBorder="1"/>
    <xf numFmtId="44" fontId="2" fillId="0" borderId="19" xfId="1" applyFont="1" applyBorder="1"/>
    <xf numFmtId="0" fontId="3" fillId="3" borderId="0" xfId="0" applyFont="1" applyFill="1" applyAlignment="1">
      <alignment horizontal="right"/>
    </xf>
    <xf numFmtId="0" fontId="14" fillId="2" borderId="0" xfId="0" applyFont="1" applyFill="1"/>
    <xf numFmtId="44" fontId="2" fillId="2" borderId="6" xfId="1" applyFont="1" applyFill="1" applyBorder="1"/>
    <xf numFmtId="44" fontId="0" fillId="0" borderId="19" xfId="1" applyFont="1" applyBorder="1"/>
    <xf numFmtId="44" fontId="2" fillId="2" borderId="19" xfId="1" applyFont="1" applyFill="1" applyBorder="1"/>
    <xf numFmtId="0" fontId="13" fillId="2" borderId="0" xfId="0" applyFont="1" applyFill="1" applyAlignment="1">
      <alignment horizontal="left" vertical="top" wrapText="1"/>
    </xf>
    <xf numFmtId="44" fontId="2" fillId="2" borderId="15" xfId="1" applyFont="1" applyFill="1" applyBorder="1"/>
    <xf numFmtId="0" fontId="0" fillId="3" borderId="8" xfId="0" applyFill="1" applyBorder="1"/>
    <xf numFmtId="0" fontId="0" fillId="3" borderId="9" xfId="0" applyFill="1" applyBorder="1"/>
    <xf numFmtId="44" fontId="0" fillId="3" borderId="10" xfId="1" applyFont="1" applyFill="1" applyBorder="1"/>
    <xf numFmtId="164" fontId="0" fillId="3" borderId="0" xfId="0" applyNumberFormat="1" applyFill="1"/>
    <xf numFmtId="44" fontId="2" fillId="0" borderId="2" xfId="0" applyNumberFormat="1" applyFont="1" applyBorder="1"/>
    <xf numFmtId="44" fontId="2" fillId="0" borderId="7" xfId="0" applyNumberFormat="1" applyFont="1" applyBorder="1"/>
    <xf numFmtId="0" fontId="3" fillId="2" borderId="7" xfId="0" applyFont="1" applyFill="1" applyBorder="1"/>
    <xf numFmtId="0" fontId="17" fillId="0" borderId="0" xfId="0" applyFont="1"/>
    <xf numFmtId="0" fontId="17" fillId="0" borderId="2" xfId="0" applyFont="1" applyBorder="1"/>
    <xf numFmtId="164" fontId="16" fillId="2" borderId="2" xfId="1" applyNumberFormat="1" applyFont="1" applyFill="1" applyBorder="1" applyAlignment="1">
      <alignment horizontal="right"/>
    </xf>
    <xf numFmtId="0" fontId="12" fillId="2" borderId="3" xfId="0" applyFont="1" applyFill="1" applyBorder="1" applyAlignment="1">
      <alignment horizontal="left"/>
    </xf>
    <xf numFmtId="0" fontId="12" fillId="2" borderId="4" xfId="0" applyFont="1" applyFill="1" applyBorder="1" applyAlignment="1">
      <alignment horizontal="left"/>
    </xf>
    <xf numFmtId="44" fontId="18" fillId="0" borderId="6" xfId="1" applyFont="1" applyBorder="1"/>
    <xf numFmtId="44" fontId="18" fillId="0" borderId="19" xfId="1" applyFont="1" applyBorder="1"/>
    <xf numFmtId="44" fontId="18" fillId="0" borderId="15" xfId="1" applyFont="1" applyBorder="1"/>
    <xf numFmtId="44" fontId="18" fillId="2" borderId="0" xfId="0" applyNumberFormat="1" applyFont="1" applyFill="1"/>
    <xf numFmtId="44" fontId="18" fillId="2" borderId="2" xfId="0" applyNumberFormat="1" applyFont="1" applyFill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431800</xdr:colOff>
      <xdr:row>0</xdr:row>
      <xdr:rowOff>0</xdr:rowOff>
    </xdr:from>
    <xdr:to>
      <xdr:col>12</xdr:col>
      <xdr:colOff>457200</xdr:colOff>
      <xdr:row>1</xdr:row>
      <xdr:rowOff>517534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47B3DE6-3FAD-4B52-9D23-215842ACA28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0098" t="23288" r="20915" b="22970"/>
        <a:stretch/>
      </xdr:blipFill>
      <xdr:spPr>
        <a:xfrm>
          <a:off x="7581900" y="0"/>
          <a:ext cx="3429000" cy="1139834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1</xdr:row>
      <xdr:rowOff>25400</xdr:rowOff>
    </xdr:from>
    <xdr:ext cx="8407400" cy="53065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76253C36-0B34-2D17-6A22-DE237B873285}"/>
            </a:ext>
          </a:extLst>
        </xdr:cNvPr>
        <xdr:cNvSpPr txBox="1"/>
      </xdr:nvSpPr>
      <xdr:spPr>
        <a:xfrm>
          <a:off x="0" y="635000"/>
          <a:ext cx="8407400" cy="5306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400">
              <a:solidFill>
                <a:schemeClr val="tx1"/>
              </a:solidFill>
            </a:rPr>
            <a:t>V1.1  Affirmed </a:t>
          </a:r>
          <a:r>
            <a:rPr lang="en-US" sz="1400"/>
            <a:t>by the congregation on 11 May 2025</a:t>
          </a:r>
          <a:endParaRPr lang="en-US" sz="1400">
            <a:solidFill>
              <a:srgbClr val="FF0000"/>
            </a:solidFill>
          </a:endParaRPr>
        </a:p>
        <a:p>
          <a:r>
            <a:rPr lang="en-US" sz="1400">
              <a:solidFill>
                <a:srgbClr val="FF0000"/>
              </a:solidFill>
            </a:rPr>
            <a:t>V1.2 Proposed</a:t>
          </a:r>
          <a:r>
            <a:rPr lang="en-US" sz="1400" baseline="0">
              <a:solidFill>
                <a:srgbClr val="FF0000"/>
              </a:solidFill>
            </a:rPr>
            <a:t> changes</a:t>
          </a:r>
          <a:r>
            <a:rPr lang="en-US" sz="1400">
              <a:solidFill>
                <a:srgbClr val="FF0000"/>
              </a:solidFill>
            </a:rPr>
            <a:t> in Red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3FECE2-3296-0843-A485-CA92B8FF3A1E}">
  <sheetPr>
    <pageSetUpPr fitToPage="1"/>
  </sheetPr>
  <dimension ref="A1:AF85"/>
  <sheetViews>
    <sheetView tabSelected="1" workbookViewId="0">
      <pane ySplit="3" topLeftCell="A23" activePane="bottomLeft" state="frozen"/>
      <selection activeCell="J1" sqref="J1"/>
      <selection pane="bottomLeft" activeCell="I41" sqref="I41"/>
    </sheetView>
  </sheetViews>
  <sheetFormatPr baseColWidth="10" defaultColWidth="10.83203125" defaultRowHeight="16" x14ac:dyDescent="0.2"/>
  <cols>
    <col min="1" max="1" width="1.33203125" style="3" customWidth="1"/>
    <col min="2" max="2" width="14.83203125" customWidth="1"/>
    <col min="3" max="3" width="10" customWidth="1"/>
    <col min="4" max="4" width="37.1640625" customWidth="1"/>
    <col min="5" max="5" width="9.33203125" customWidth="1"/>
    <col min="6" max="17" width="11.1640625" customWidth="1"/>
    <col min="18" max="18" width="0.6640625" customWidth="1"/>
    <col min="19" max="19" width="14.5" customWidth="1"/>
    <col min="20" max="20" width="13.6640625" customWidth="1"/>
    <col min="21" max="21" width="4.6640625" customWidth="1"/>
    <col min="22" max="22" width="13.33203125" customWidth="1"/>
    <col min="26" max="26" width="14" customWidth="1"/>
    <col min="31" max="31" width="12.33203125" customWidth="1"/>
    <col min="32" max="32" width="5.1640625" style="3" customWidth="1"/>
  </cols>
  <sheetData>
    <row r="1" spans="1:32" ht="48" thickBot="1" x14ac:dyDescent="0.6">
      <c r="A1" s="88">
        <v>2025</v>
      </c>
      <c r="B1" s="89"/>
      <c r="C1" s="68" t="s">
        <v>100</v>
      </c>
      <c r="D1" s="69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32" ht="55" customHeight="1" thickBot="1" x14ac:dyDescent="0.35">
      <c r="A2" s="1"/>
      <c r="B2" s="76"/>
      <c r="C2" s="1"/>
      <c r="D2" s="2"/>
      <c r="E2" s="2"/>
      <c r="F2" s="51">
        <v>4</v>
      </c>
      <c r="G2" s="51">
        <v>4</v>
      </c>
      <c r="H2" s="51">
        <v>5</v>
      </c>
      <c r="I2" s="51">
        <v>4</v>
      </c>
      <c r="J2" s="51">
        <v>4</v>
      </c>
      <c r="K2" s="51">
        <v>5</v>
      </c>
      <c r="L2" s="51">
        <v>4</v>
      </c>
      <c r="M2" s="51">
        <v>4</v>
      </c>
      <c r="N2" s="51">
        <v>5</v>
      </c>
      <c r="O2" s="51">
        <v>4</v>
      </c>
      <c r="P2" s="51">
        <v>4</v>
      </c>
      <c r="Q2" s="51">
        <v>5</v>
      </c>
      <c r="R2" s="2"/>
      <c r="S2" s="2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</row>
    <row r="3" spans="1:32" ht="22" thickBot="1" x14ac:dyDescent="0.3">
      <c r="A3" s="2"/>
      <c r="B3" s="2"/>
      <c r="C3" s="52" t="s">
        <v>30</v>
      </c>
      <c r="D3" s="52" t="s">
        <v>51</v>
      </c>
      <c r="E3" s="84" t="s">
        <v>86</v>
      </c>
      <c r="F3" s="65" t="s">
        <v>20</v>
      </c>
      <c r="G3" s="66" t="s">
        <v>21</v>
      </c>
      <c r="H3" s="66" t="s">
        <v>22</v>
      </c>
      <c r="I3" s="66" t="s">
        <v>23</v>
      </c>
      <c r="J3" s="66" t="s">
        <v>24</v>
      </c>
      <c r="K3" s="66" t="s">
        <v>25</v>
      </c>
      <c r="L3" s="66" t="s">
        <v>26</v>
      </c>
      <c r="M3" s="66" t="s">
        <v>0</v>
      </c>
      <c r="N3" s="66" t="s">
        <v>1</v>
      </c>
      <c r="O3" s="66" t="s">
        <v>2</v>
      </c>
      <c r="P3" s="66" t="s">
        <v>3</v>
      </c>
      <c r="Q3" s="67" t="s">
        <v>4</v>
      </c>
      <c r="R3" s="50"/>
      <c r="S3" s="55" t="s">
        <v>10</v>
      </c>
      <c r="T3" s="54" t="s">
        <v>35</v>
      </c>
      <c r="U3" s="52"/>
      <c r="V3" s="56" t="s">
        <v>44</v>
      </c>
      <c r="W3" s="3"/>
      <c r="X3" s="3"/>
      <c r="Y3" s="3"/>
      <c r="Z3" s="3"/>
      <c r="AA3" s="3"/>
      <c r="AB3" s="3"/>
      <c r="AC3" s="3"/>
      <c r="AD3" s="3"/>
      <c r="AE3" s="3"/>
    </row>
    <row r="4" spans="1:32" s="3" customFormat="1" ht="12" customHeight="1" thickBot="1" x14ac:dyDescent="0.25">
      <c r="A4" s="15"/>
      <c r="B4" s="53"/>
      <c r="C4" s="53"/>
      <c r="D4" s="53"/>
      <c r="E4" s="15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5"/>
      <c r="S4" s="19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</row>
    <row r="5" spans="1:32" ht="17" customHeight="1" thickBot="1" x14ac:dyDescent="0.25">
      <c r="A5" s="15"/>
      <c r="B5" s="21" t="s">
        <v>12</v>
      </c>
      <c r="C5" s="22">
        <v>1000</v>
      </c>
      <c r="D5" s="23"/>
      <c r="E5" s="23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3"/>
      <c r="S5" s="25"/>
      <c r="T5" s="20">
        <f>SUM(S6:S18)</f>
        <v>49716.5</v>
      </c>
      <c r="U5" s="18"/>
      <c r="V5" s="3"/>
      <c r="W5" s="3"/>
      <c r="X5" s="3"/>
      <c r="Y5" s="3"/>
      <c r="Z5" s="3"/>
      <c r="AA5" s="3"/>
      <c r="AB5" s="3"/>
      <c r="AC5" s="3"/>
      <c r="AD5" s="3"/>
      <c r="AE5" s="3"/>
      <c r="AF5" s="18"/>
    </row>
    <row r="6" spans="1:32" x14ac:dyDescent="0.2">
      <c r="A6" s="15"/>
      <c r="B6" s="34"/>
      <c r="C6" s="13">
        <v>1011</v>
      </c>
      <c r="D6" s="26" t="s">
        <v>27</v>
      </c>
      <c r="E6" s="26"/>
      <c r="F6" s="12">
        <v>0</v>
      </c>
      <c r="G6" s="12">
        <v>0</v>
      </c>
      <c r="H6" s="12">
        <v>0</v>
      </c>
      <c r="I6" s="12">
        <v>0</v>
      </c>
      <c r="J6" s="12">
        <v>0</v>
      </c>
      <c r="K6" s="12">
        <v>0</v>
      </c>
      <c r="L6" s="12">
        <v>0</v>
      </c>
      <c r="M6" s="12">
        <v>0</v>
      </c>
      <c r="N6" s="12">
        <v>0</v>
      </c>
      <c r="O6" s="12">
        <v>0</v>
      </c>
      <c r="P6" s="12">
        <v>0</v>
      </c>
      <c r="Q6" s="12">
        <v>0</v>
      </c>
      <c r="R6" s="2"/>
      <c r="S6" s="27">
        <f t="shared" ref="S6:S63" si="0">SUM(F6:Q6)</f>
        <v>0</v>
      </c>
      <c r="T6" s="28"/>
      <c r="U6" s="18"/>
      <c r="V6" s="3"/>
      <c r="W6" s="3"/>
      <c r="X6" s="3"/>
      <c r="Y6" s="3"/>
      <c r="Z6" s="3"/>
      <c r="AA6" s="3"/>
      <c r="AB6" s="3"/>
      <c r="AC6" s="3"/>
      <c r="AD6" s="3"/>
      <c r="AE6" s="3"/>
      <c r="AF6" s="18"/>
    </row>
    <row r="7" spans="1:32" x14ac:dyDescent="0.2">
      <c r="A7" s="15"/>
      <c r="B7" s="34"/>
      <c r="C7" s="13">
        <v>1012</v>
      </c>
      <c r="D7" s="26" t="s">
        <v>88</v>
      </c>
      <c r="E7" s="26"/>
      <c r="F7" s="12">
        <v>2167.5</v>
      </c>
      <c r="G7" s="12">
        <v>2167.5</v>
      </c>
      <c r="H7" s="12">
        <v>2167.5</v>
      </c>
      <c r="I7" s="12">
        <v>2167.5</v>
      </c>
      <c r="J7" s="12">
        <v>2167.5</v>
      </c>
      <c r="K7" s="12">
        <v>2167.5</v>
      </c>
      <c r="L7" s="12">
        <v>2167.5</v>
      </c>
      <c r="M7" s="12">
        <v>2167.5</v>
      </c>
      <c r="N7" s="12">
        <v>2167.5</v>
      </c>
      <c r="O7" s="12">
        <v>2167.5</v>
      </c>
      <c r="P7" s="12">
        <v>2167.5</v>
      </c>
      <c r="Q7" s="12">
        <v>2167.5</v>
      </c>
      <c r="R7" s="2"/>
      <c r="S7" s="27">
        <f t="shared" si="0"/>
        <v>26010</v>
      </c>
      <c r="T7" s="28"/>
      <c r="U7" s="18"/>
      <c r="V7" s="3"/>
      <c r="W7" s="3"/>
      <c r="X7" s="3"/>
      <c r="Y7" s="3"/>
      <c r="Z7" s="3"/>
      <c r="AA7" s="3"/>
      <c r="AB7" s="3"/>
      <c r="AC7" s="3"/>
      <c r="AD7" s="3"/>
      <c r="AE7" s="3"/>
      <c r="AF7" s="18"/>
    </row>
    <row r="8" spans="1:32" x14ac:dyDescent="0.2">
      <c r="A8" s="15"/>
      <c r="B8" s="34"/>
      <c r="C8" s="13">
        <v>1021</v>
      </c>
      <c r="D8" s="26" t="s">
        <v>62</v>
      </c>
      <c r="E8" s="26"/>
      <c r="F8" s="70">
        <v>165.83</v>
      </c>
      <c r="G8" s="70">
        <v>165.83</v>
      </c>
      <c r="H8" s="70">
        <v>165.83</v>
      </c>
      <c r="I8" s="70">
        <v>165.83</v>
      </c>
      <c r="J8" s="70">
        <v>165.83</v>
      </c>
      <c r="K8" s="70">
        <v>165.83</v>
      </c>
      <c r="L8" s="70">
        <v>165.83</v>
      </c>
      <c r="M8" s="70">
        <v>165.83</v>
      </c>
      <c r="N8" s="70">
        <v>165.84</v>
      </c>
      <c r="O8" s="70">
        <v>165.84</v>
      </c>
      <c r="P8" s="70">
        <v>165.84</v>
      </c>
      <c r="Q8" s="70">
        <v>165.84</v>
      </c>
      <c r="R8" s="2"/>
      <c r="S8" s="27">
        <f t="shared" si="0"/>
        <v>1989.9999999999998</v>
      </c>
      <c r="T8" s="28"/>
      <c r="U8" s="18"/>
      <c r="V8" s="3" t="s">
        <v>58</v>
      </c>
      <c r="W8" s="3"/>
      <c r="X8" s="3"/>
      <c r="Y8" s="3"/>
      <c r="Z8" s="3"/>
      <c r="AA8" s="3"/>
      <c r="AB8" s="3"/>
      <c r="AC8" s="3"/>
      <c r="AD8" s="3"/>
      <c r="AE8" s="3"/>
      <c r="AF8" s="18"/>
    </row>
    <row r="9" spans="1:32" x14ac:dyDescent="0.2">
      <c r="A9" s="15"/>
      <c r="B9" s="34"/>
      <c r="C9" s="13">
        <v>1022</v>
      </c>
      <c r="D9" s="26" t="s">
        <v>63</v>
      </c>
      <c r="E9" s="26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2"/>
      <c r="S9" s="27">
        <f t="shared" si="0"/>
        <v>0</v>
      </c>
      <c r="T9" s="28"/>
      <c r="U9" s="18"/>
      <c r="V9" s="3" t="s">
        <v>59</v>
      </c>
      <c r="W9" s="3"/>
      <c r="X9" s="3"/>
      <c r="Y9" s="3"/>
      <c r="Z9" s="3"/>
      <c r="AA9" s="3"/>
      <c r="AB9" s="3"/>
      <c r="AC9" s="3"/>
      <c r="AD9" s="3"/>
      <c r="AE9" s="3"/>
      <c r="AF9" s="18"/>
    </row>
    <row r="10" spans="1:32" x14ac:dyDescent="0.2">
      <c r="A10" s="15"/>
      <c r="B10" s="34"/>
      <c r="C10" s="13">
        <v>1023</v>
      </c>
      <c r="D10" s="26" t="s">
        <v>64</v>
      </c>
      <c r="E10" s="26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2"/>
      <c r="S10" s="27">
        <f t="shared" si="0"/>
        <v>0</v>
      </c>
      <c r="T10" s="28"/>
      <c r="U10" s="18"/>
      <c r="V10" s="3" t="s">
        <v>59</v>
      </c>
      <c r="W10" s="3"/>
      <c r="X10" s="3"/>
      <c r="Y10" s="3"/>
      <c r="Z10" s="3"/>
      <c r="AA10" s="3"/>
      <c r="AB10" s="3"/>
      <c r="AC10" s="3"/>
      <c r="AD10" s="3"/>
      <c r="AE10" s="3"/>
      <c r="AF10" s="18"/>
    </row>
    <row r="11" spans="1:32" x14ac:dyDescent="0.2">
      <c r="A11" s="15"/>
      <c r="B11" s="34"/>
      <c r="C11" s="13">
        <v>1024</v>
      </c>
      <c r="D11" s="26" t="s">
        <v>65</v>
      </c>
      <c r="E11" s="26"/>
      <c r="F11" s="70"/>
      <c r="G11" s="70"/>
      <c r="H11" s="70"/>
      <c r="I11" s="70"/>
      <c r="J11" s="70"/>
      <c r="K11" s="70"/>
      <c r="L11" s="70"/>
      <c r="M11" s="70"/>
      <c r="N11" s="70"/>
      <c r="O11" s="70"/>
      <c r="P11" s="70"/>
      <c r="Q11" s="70"/>
      <c r="R11" s="2"/>
      <c r="S11" s="27">
        <f t="shared" si="0"/>
        <v>0</v>
      </c>
      <c r="T11" s="28"/>
      <c r="U11" s="18"/>
      <c r="V11" s="3" t="s">
        <v>60</v>
      </c>
      <c r="W11" s="3"/>
      <c r="X11" s="3"/>
      <c r="Y11" s="3"/>
      <c r="Z11" s="3"/>
      <c r="AA11" s="3"/>
      <c r="AB11" s="3"/>
      <c r="AC11" s="3"/>
      <c r="AD11" s="3"/>
      <c r="AE11" s="3"/>
      <c r="AF11" s="18"/>
    </row>
    <row r="12" spans="1:32" x14ac:dyDescent="0.2">
      <c r="A12" s="15"/>
      <c r="B12" s="34"/>
      <c r="C12" s="13">
        <v>1031</v>
      </c>
      <c r="D12" s="26" t="s">
        <v>66</v>
      </c>
      <c r="E12" s="26"/>
      <c r="F12" s="70"/>
      <c r="G12" s="70"/>
      <c r="H12" s="70"/>
      <c r="I12" s="70"/>
      <c r="J12" s="70"/>
      <c r="K12" s="70"/>
      <c r="L12" s="70"/>
      <c r="M12" s="70"/>
      <c r="N12" s="70"/>
      <c r="O12" s="70"/>
      <c r="P12" s="70"/>
      <c r="Q12" s="70"/>
      <c r="R12" s="2"/>
      <c r="S12" s="27">
        <f t="shared" si="0"/>
        <v>0</v>
      </c>
      <c r="T12" s="28"/>
      <c r="U12" s="18"/>
      <c r="V12" s="3" t="s">
        <v>60</v>
      </c>
      <c r="W12" s="3"/>
      <c r="X12" s="3"/>
      <c r="Y12" s="3"/>
      <c r="Z12" s="3"/>
      <c r="AA12" s="3"/>
      <c r="AB12" s="3"/>
      <c r="AC12" s="3"/>
      <c r="AD12" s="3"/>
      <c r="AE12" s="3"/>
      <c r="AF12" s="18"/>
    </row>
    <row r="13" spans="1:32" x14ac:dyDescent="0.2">
      <c r="A13" s="15"/>
      <c r="B13" s="34"/>
      <c r="C13" s="13">
        <v>1041</v>
      </c>
      <c r="D13" s="26" t="s">
        <v>67</v>
      </c>
      <c r="E13" s="26"/>
      <c r="F13" s="70"/>
      <c r="G13" s="70"/>
      <c r="H13" s="70"/>
      <c r="I13" s="70"/>
      <c r="J13" s="70"/>
      <c r="K13" s="70"/>
      <c r="L13" s="70"/>
      <c r="M13" s="70"/>
      <c r="N13" s="70"/>
      <c r="O13" s="70"/>
      <c r="P13" s="70"/>
      <c r="Q13" s="70"/>
      <c r="R13" s="2"/>
      <c r="S13" s="27">
        <f t="shared" si="0"/>
        <v>0</v>
      </c>
      <c r="T13" s="28"/>
      <c r="U13" s="18"/>
      <c r="V13" s="3" t="s">
        <v>60</v>
      </c>
      <c r="W13" s="3"/>
      <c r="X13" s="3"/>
      <c r="Y13" s="3"/>
      <c r="Z13" s="3"/>
      <c r="AA13" s="3"/>
      <c r="AB13" s="3"/>
      <c r="AC13" s="3"/>
      <c r="AD13" s="3"/>
      <c r="AE13" s="3"/>
      <c r="AF13" s="18"/>
    </row>
    <row r="14" spans="1:32" x14ac:dyDescent="0.2">
      <c r="A14" s="15"/>
      <c r="B14" s="34"/>
      <c r="C14" s="13">
        <v>1111</v>
      </c>
      <c r="D14" s="26" t="s">
        <v>28</v>
      </c>
      <c r="E14" s="26"/>
      <c r="F14" s="70"/>
      <c r="G14" s="70">
        <v>1000</v>
      </c>
      <c r="H14" s="70">
        <v>1000</v>
      </c>
      <c r="I14" s="70">
        <v>1000</v>
      </c>
      <c r="J14" s="70">
        <v>1000</v>
      </c>
      <c r="K14" s="70">
        <v>1000</v>
      </c>
      <c r="L14" s="70">
        <v>1000</v>
      </c>
      <c r="M14" s="70">
        <v>1000</v>
      </c>
      <c r="N14" s="70">
        <v>1000</v>
      </c>
      <c r="O14" s="70">
        <v>1000</v>
      </c>
      <c r="P14" s="70">
        <v>1000</v>
      </c>
      <c r="Q14" s="70">
        <v>1000</v>
      </c>
      <c r="R14" s="2"/>
      <c r="S14" s="27">
        <f t="shared" si="0"/>
        <v>11000</v>
      </c>
      <c r="T14" s="28"/>
      <c r="U14" s="18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18"/>
    </row>
    <row r="15" spans="1:32" x14ac:dyDescent="0.2">
      <c r="A15" s="15"/>
      <c r="B15" s="34"/>
      <c r="C15" s="13">
        <v>1121</v>
      </c>
      <c r="D15" s="26" t="s">
        <v>68</v>
      </c>
      <c r="E15" s="26"/>
      <c r="F15" s="70"/>
      <c r="G15" s="70">
        <v>76.5</v>
      </c>
      <c r="H15" s="70">
        <v>76.5</v>
      </c>
      <c r="I15" s="70">
        <v>76.5</v>
      </c>
      <c r="J15" s="70">
        <v>76.5</v>
      </c>
      <c r="K15" s="70">
        <v>76.5</v>
      </c>
      <c r="L15" s="70">
        <v>76.5</v>
      </c>
      <c r="M15" s="70">
        <v>76.5</v>
      </c>
      <c r="N15" s="70">
        <v>76.5</v>
      </c>
      <c r="O15" s="70">
        <v>76.5</v>
      </c>
      <c r="P15" s="70">
        <v>76.5</v>
      </c>
      <c r="Q15" s="70">
        <v>76.5</v>
      </c>
      <c r="R15" s="2"/>
      <c r="S15" s="27">
        <f t="shared" si="0"/>
        <v>841.5</v>
      </c>
      <c r="T15" s="28"/>
      <c r="U15" s="18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18"/>
    </row>
    <row r="16" spans="1:32" x14ac:dyDescent="0.2">
      <c r="A16" s="15"/>
      <c r="B16" s="34"/>
      <c r="C16" s="13">
        <v>1211</v>
      </c>
      <c r="D16" s="26" t="s">
        <v>83</v>
      </c>
      <c r="E16" s="26"/>
      <c r="F16" s="70">
        <v>400</v>
      </c>
      <c r="G16" s="70">
        <v>400</v>
      </c>
      <c r="H16" s="70">
        <v>400</v>
      </c>
      <c r="I16" s="70">
        <v>400</v>
      </c>
      <c r="J16" s="70">
        <v>400</v>
      </c>
      <c r="K16" s="70">
        <v>400</v>
      </c>
      <c r="L16" s="91">
        <v>0</v>
      </c>
      <c r="M16" s="91">
        <v>0</v>
      </c>
      <c r="N16" s="91">
        <v>0</v>
      </c>
      <c r="O16" s="91">
        <v>0</v>
      </c>
      <c r="P16" s="91">
        <v>0</v>
      </c>
      <c r="Q16" s="91">
        <v>0</v>
      </c>
      <c r="R16" s="2"/>
      <c r="S16" s="93">
        <f t="shared" si="0"/>
        <v>2400</v>
      </c>
      <c r="T16" s="28"/>
      <c r="U16" s="18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18"/>
    </row>
    <row r="17" spans="1:32" x14ac:dyDescent="0.2">
      <c r="A17" s="15"/>
      <c r="B17" s="34"/>
      <c r="C17" s="13">
        <v>1311</v>
      </c>
      <c r="D17" s="26" t="s">
        <v>74</v>
      </c>
      <c r="E17" s="26"/>
      <c r="F17" s="70">
        <v>1068</v>
      </c>
      <c r="G17" s="70">
        <v>1068</v>
      </c>
      <c r="H17" s="70">
        <v>1068</v>
      </c>
      <c r="I17" s="70">
        <v>1068</v>
      </c>
      <c r="J17" s="70">
        <v>1068</v>
      </c>
      <c r="K17" s="70">
        <v>1068</v>
      </c>
      <c r="L17" s="70">
        <v>534</v>
      </c>
      <c r="M17" s="91">
        <v>0</v>
      </c>
      <c r="N17" s="91">
        <v>0</v>
      </c>
      <c r="O17" s="91">
        <v>0</v>
      </c>
      <c r="P17" s="91">
        <v>0</v>
      </c>
      <c r="Q17" s="91">
        <v>0</v>
      </c>
      <c r="R17" s="2"/>
      <c r="S17" s="93">
        <f t="shared" si="0"/>
        <v>6942</v>
      </c>
      <c r="T17" s="28"/>
      <c r="U17" s="18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18"/>
    </row>
    <row r="18" spans="1:32" ht="17" thickBot="1" x14ac:dyDescent="0.25">
      <c r="A18" s="15"/>
      <c r="B18" s="35"/>
      <c r="C18" s="29">
        <v>1321</v>
      </c>
      <c r="D18" s="30" t="s">
        <v>75</v>
      </c>
      <c r="E18" s="30"/>
      <c r="F18" s="31">
        <v>82</v>
      </c>
      <c r="G18" s="31">
        <v>82</v>
      </c>
      <c r="H18" s="31">
        <v>82</v>
      </c>
      <c r="I18" s="31">
        <v>82</v>
      </c>
      <c r="J18" s="31">
        <v>82</v>
      </c>
      <c r="K18" s="31">
        <v>82</v>
      </c>
      <c r="L18" s="31">
        <v>41</v>
      </c>
      <c r="M18" s="92">
        <v>0</v>
      </c>
      <c r="N18" s="92">
        <v>0</v>
      </c>
      <c r="O18" s="92">
        <v>0</v>
      </c>
      <c r="P18" s="92">
        <v>0</v>
      </c>
      <c r="Q18" s="92">
        <v>0</v>
      </c>
      <c r="R18" s="32"/>
      <c r="S18" s="94">
        <f>SUM(F18:Q18)</f>
        <v>533</v>
      </c>
      <c r="T18" s="62"/>
      <c r="U18" s="18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18"/>
    </row>
    <row r="19" spans="1:32" ht="17" thickBot="1" x14ac:dyDescent="0.25">
      <c r="A19" s="15"/>
      <c r="B19" s="16"/>
      <c r="C19" s="16"/>
      <c r="D19" s="15"/>
      <c r="E19" s="15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5"/>
      <c r="S19" s="19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</row>
    <row r="20" spans="1:32" ht="17" thickBot="1" x14ac:dyDescent="0.25">
      <c r="A20" s="15"/>
      <c r="B20" s="21" t="s">
        <v>5</v>
      </c>
      <c r="C20" s="22">
        <v>2000</v>
      </c>
      <c r="D20" s="23"/>
      <c r="E20" s="23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3"/>
      <c r="S20" s="25"/>
      <c r="T20" s="20">
        <f>SUM(S21:S23)</f>
        <v>20500</v>
      </c>
      <c r="U20" s="18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18"/>
    </row>
    <row r="21" spans="1:32" x14ac:dyDescent="0.2">
      <c r="A21" s="15"/>
      <c r="B21" s="34"/>
      <c r="C21" s="13">
        <v>2011</v>
      </c>
      <c r="D21" s="26" t="s">
        <v>6</v>
      </c>
      <c r="E21" s="26"/>
      <c r="F21" s="12">
        <v>1435</v>
      </c>
      <c r="G21" s="12">
        <v>1435</v>
      </c>
      <c r="H21" s="12">
        <v>1730</v>
      </c>
      <c r="I21" s="12">
        <v>1435</v>
      </c>
      <c r="J21" s="12">
        <v>1435</v>
      </c>
      <c r="K21" s="12">
        <v>1730</v>
      </c>
      <c r="L21" s="12">
        <v>1435</v>
      </c>
      <c r="M21" s="12">
        <v>1730</v>
      </c>
      <c r="N21" s="12">
        <v>1435</v>
      </c>
      <c r="O21" s="12">
        <v>1435</v>
      </c>
      <c r="P21" s="12">
        <v>1730</v>
      </c>
      <c r="Q21" s="12">
        <v>1435</v>
      </c>
      <c r="R21" s="2"/>
      <c r="S21" s="27">
        <f t="shared" si="0"/>
        <v>18400</v>
      </c>
      <c r="T21" s="28"/>
      <c r="U21" s="18"/>
      <c r="V21" s="3" t="s">
        <v>48</v>
      </c>
      <c r="W21" s="3"/>
      <c r="X21" s="3"/>
      <c r="Y21" s="3"/>
      <c r="Z21" s="3"/>
      <c r="AA21" s="3"/>
      <c r="AB21" s="3"/>
      <c r="AC21" s="3"/>
      <c r="AD21" s="3"/>
      <c r="AE21" s="3"/>
      <c r="AF21" s="18"/>
    </row>
    <row r="22" spans="1:32" x14ac:dyDescent="0.2">
      <c r="A22" s="15"/>
      <c r="B22" s="34"/>
      <c r="C22" s="13">
        <v>2091</v>
      </c>
      <c r="D22" s="26" t="s">
        <v>7</v>
      </c>
      <c r="E22" s="26"/>
      <c r="F22" s="70"/>
      <c r="G22" s="70"/>
      <c r="H22" s="70">
        <v>250</v>
      </c>
      <c r="I22" s="70"/>
      <c r="J22" s="70"/>
      <c r="K22" s="70">
        <v>250</v>
      </c>
      <c r="L22" s="70"/>
      <c r="M22" s="70"/>
      <c r="N22" s="70">
        <v>250</v>
      </c>
      <c r="O22" s="70"/>
      <c r="P22" s="70"/>
      <c r="Q22" s="70">
        <v>250</v>
      </c>
      <c r="R22" s="2"/>
      <c r="S22" s="27">
        <f t="shared" si="0"/>
        <v>1000</v>
      </c>
      <c r="T22" s="28"/>
      <c r="U22" s="18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18"/>
    </row>
    <row r="23" spans="1:32" ht="17" thickBot="1" x14ac:dyDescent="0.25">
      <c r="A23" s="15"/>
      <c r="B23" s="35"/>
      <c r="C23" s="29">
        <v>4511</v>
      </c>
      <c r="D23" s="30" t="s">
        <v>72</v>
      </c>
      <c r="E23" s="30"/>
      <c r="F23" s="31">
        <v>220</v>
      </c>
      <c r="G23" s="31">
        <v>220</v>
      </c>
      <c r="H23" s="31"/>
      <c r="I23" s="31"/>
      <c r="J23" s="31"/>
      <c r="K23" s="31"/>
      <c r="L23" s="31"/>
      <c r="M23" s="31"/>
      <c r="N23" s="31"/>
      <c r="O23" s="31">
        <v>220</v>
      </c>
      <c r="P23" s="31">
        <v>220</v>
      </c>
      <c r="Q23" s="31">
        <v>220</v>
      </c>
      <c r="R23" s="32"/>
      <c r="S23" s="33">
        <f>SUM(F23:Q23)</f>
        <v>1100</v>
      </c>
      <c r="T23" s="62"/>
      <c r="U23" s="18"/>
      <c r="V23" s="3" t="s">
        <v>73</v>
      </c>
      <c r="W23" s="3"/>
      <c r="X23" s="3"/>
      <c r="Y23" s="3"/>
      <c r="Z23" s="3"/>
      <c r="AA23" s="3"/>
      <c r="AB23" s="3"/>
      <c r="AC23" s="3"/>
      <c r="AD23" s="3"/>
      <c r="AE23" s="3"/>
      <c r="AF23" s="18"/>
    </row>
    <row r="24" spans="1:32" ht="17" thickBot="1" x14ac:dyDescent="0.25">
      <c r="A24" s="15"/>
      <c r="B24" s="16"/>
      <c r="C24" s="16"/>
      <c r="D24" s="15"/>
      <c r="E24" s="15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5"/>
      <c r="S24" s="19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</row>
    <row r="25" spans="1:32" ht="17" thickBot="1" x14ac:dyDescent="0.25">
      <c r="A25" s="15"/>
      <c r="B25" s="21" t="s">
        <v>13</v>
      </c>
      <c r="C25" s="22">
        <v>3000</v>
      </c>
      <c r="D25" s="23"/>
      <c r="E25" s="23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3"/>
      <c r="S25" s="25"/>
      <c r="T25" s="20">
        <f>SUM(S26:S32)</f>
        <v>8420</v>
      </c>
      <c r="U25" s="18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18"/>
    </row>
    <row r="26" spans="1:32" x14ac:dyDescent="0.2">
      <c r="A26" s="15"/>
      <c r="B26" s="34"/>
      <c r="C26" s="13">
        <v>3011</v>
      </c>
      <c r="D26" s="26" t="s">
        <v>14</v>
      </c>
      <c r="E26" s="26"/>
      <c r="F26" s="12">
        <v>40</v>
      </c>
      <c r="G26" s="12">
        <v>40</v>
      </c>
      <c r="H26" s="12">
        <v>40</v>
      </c>
      <c r="I26" s="12">
        <v>40</v>
      </c>
      <c r="J26" s="12">
        <v>40</v>
      </c>
      <c r="K26" s="12">
        <v>40</v>
      </c>
      <c r="L26" s="12">
        <v>40</v>
      </c>
      <c r="M26" s="12">
        <v>40</v>
      </c>
      <c r="N26" s="12">
        <v>40</v>
      </c>
      <c r="O26" s="12">
        <v>40</v>
      </c>
      <c r="P26" s="12">
        <v>40</v>
      </c>
      <c r="Q26" s="12">
        <v>40</v>
      </c>
      <c r="R26" s="2"/>
      <c r="S26" s="27">
        <f t="shared" si="0"/>
        <v>480</v>
      </c>
      <c r="T26" s="28"/>
      <c r="U26" s="18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18"/>
    </row>
    <row r="27" spans="1:32" x14ac:dyDescent="0.2">
      <c r="A27" s="15"/>
      <c r="B27" s="34"/>
      <c r="C27" s="13">
        <v>3021</v>
      </c>
      <c r="D27" s="26" t="s">
        <v>36</v>
      </c>
      <c r="E27" s="26"/>
      <c r="F27" s="12">
        <v>40</v>
      </c>
      <c r="G27" s="12">
        <v>40</v>
      </c>
      <c r="H27" s="12">
        <v>40</v>
      </c>
      <c r="I27" s="12">
        <v>40</v>
      </c>
      <c r="J27" s="12">
        <v>40</v>
      </c>
      <c r="K27" s="12">
        <v>40</v>
      </c>
      <c r="L27" s="12">
        <v>40</v>
      </c>
      <c r="M27" s="12">
        <v>40</v>
      </c>
      <c r="N27" s="12">
        <v>40</v>
      </c>
      <c r="O27" s="12">
        <v>40</v>
      </c>
      <c r="P27" s="12">
        <v>40</v>
      </c>
      <c r="Q27" s="12">
        <v>40</v>
      </c>
      <c r="R27" s="2"/>
      <c r="S27" s="27">
        <f t="shared" si="0"/>
        <v>480</v>
      </c>
      <c r="T27" s="28"/>
      <c r="U27" s="18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18"/>
    </row>
    <row r="28" spans="1:32" x14ac:dyDescent="0.2">
      <c r="A28" s="15"/>
      <c r="B28" s="34"/>
      <c r="C28" s="13">
        <v>3031</v>
      </c>
      <c r="D28" s="26" t="s">
        <v>15</v>
      </c>
      <c r="E28" s="26"/>
      <c r="F28" s="12">
        <v>40</v>
      </c>
      <c r="G28" s="12">
        <v>40</v>
      </c>
      <c r="H28" s="12">
        <v>40</v>
      </c>
      <c r="I28" s="12">
        <v>40</v>
      </c>
      <c r="J28" s="12">
        <v>40</v>
      </c>
      <c r="K28" s="12">
        <v>40</v>
      </c>
      <c r="L28" s="12">
        <v>40</v>
      </c>
      <c r="M28" s="12">
        <v>40</v>
      </c>
      <c r="N28" s="12">
        <v>40</v>
      </c>
      <c r="O28" s="12">
        <v>40</v>
      </c>
      <c r="P28" s="12">
        <v>40</v>
      </c>
      <c r="Q28" s="12">
        <v>40</v>
      </c>
      <c r="R28" s="2"/>
      <c r="S28" s="27">
        <f t="shared" si="0"/>
        <v>480</v>
      </c>
      <c r="T28" s="28"/>
      <c r="U28" s="18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18"/>
    </row>
    <row r="29" spans="1:32" x14ac:dyDescent="0.2">
      <c r="A29" s="15"/>
      <c r="B29" s="34"/>
      <c r="C29" s="13">
        <v>3041</v>
      </c>
      <c r="D29" s="26" t="s">
        <v>16</v>
      </c>
      <c r="E29" s="26"/>
      <c r="F29" s="70">
        <v>40</v>
      </c>
      <c r="G29" s="70">
        <v>40</v>
      </c>
      <c r="H29" s="70">
        <v>40</v>
      </c>
      <c r="I29" s="70">
        <v>40</v>
      </c>
      <c r="J29" s="70">
        <v>40</v>
      </c>
      <c r="K29" s="70">
        <v>40</v>
      </c>
      <c r="L29" s="70">
        <v>40</v>
      </c>
      <c r="M29" s="70">
        <v>40</v>
      </c>
      <c r="N29" s="70">
        <v>40</v>
      </c>
      <c r="O29" s="70">
        <v>40</v>
      </c>
      <c r="P29" s="70">
        <v>40</v>
      </c>
      <c r="Q29" s="70">
        <v>40</v>
      </c>
      <c r="R29" s="2"/>
      <c r="S29" s="27">
        <f t="shared" si="0"/>
        <v>480</v>
      </c>
      <c r="T29" s="28"/>
      <c r="U29" s="18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18"/>
    </row>
    <row r="30" spans="1:32" x14ac:dyDescent="0.2">
      <c r="A30" s="15"/>
      <c r="B30" s="34"/>
      <c r="C30" s="13">
        <v>3051</v>
      </c>
      <c r="D30" s="26" t="s">
        <v>80</v>
      </c>
      <c r="E30" s="26"/>
      <c r="F30" s="70">
        <v>160</v>
      </c>
      <c r="G30" s="70">
        <v>160</v>
      </c>
      <c r="H30" s="70">
        <v>160</v>
      </c>
      <c r="I30" s="70">
        <v>160</v>
      </c>
      <c r="J30" s="70">
        <v>160</v>
      </c>
      <c r="K30" s="70">
        <v>160</v>
      </c>
      <c r="L30" s="91">
        <v>40</v>
      </c>
      <c r="M30" s="91">
        <v>40</v>
      </c>
      <c r="N30" s="91">
        <v>40</v>
      </c>
      <c r="O30" s="91">
        <v>40</v>
      </c>
      <c r="P30" s="91">
        <v>40</v>
      </c>
      <c r="Q30" s="91">
        <v>40</v>
      </c>
      <c r="R30" s="2"/>
      <c r="S30" s="93">
        <f t="shared" si="0"/>
        <v>1200</v>
      </c>
      <c r="T30" s="28"/>
      <c r="U30" s="18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18"/>
    </row>
    <row r="31" spans="1:32" x14ac:dyDescent="0.2">
      <c r="A31" s="15"/>
      <c r="B31" s="34"/>
      <c r="C31" s="13">
        <v>3111</v>
      </c>
      <c r="D31" s="26" t="s">
        <v>70</v>
      </c>
      <c r="E31" s="26"/>
      <c r="F31" s="70">
        <v>25</v>
      </c>
      <c r="G31" s="70">
        <v>25</v>
      </c>
      <c r="H31" s="70">
        <v>25</v>
      </c>
      <c r="I31" s="70">
        <v>25</v>
      </c>
      <c r="J31" s="70">
        <v>25</v>
      </c>
      <c r="K31" s="70">
        <v>25</v>
      </c>
      <c r="L31" s="70">
        <v>25</v>
      </c>
      <c r="M31" s="70">
        <v>25</v>
      </c>
      <c r="N31" s="70">
        <v>25</v>
      </c>
      <c r="O31" s="70">
        <v>25</v>
      </c>
      <c r="P31" s="70">
        <v>25</v>
      </c>
      <c r="Q31" s="70">
        <v>25</v>
      </c>
      <c r="R31" s="2"/>
      <c r="S31" s="27">
        <f t="shared" si="0"/>
        <v>300</v>
      </c>
      <c r="T31" s="28"/>
      <c r="U31" s="18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18"/>
    </row>
    <row r="32" spans="1:32" ht="17" thickBot="1" x14ac:dyDescent="0.25">
      <c r="A32" s="15"/>
      <c r="B32" s="35"/>
      <c r="C32" s="29">
        <v>3911</v>
      </c>
      <c r="D32" s="30" t="s">
        <v>87</v>
      </c>
      <c r="E32" s="82">
        <v>5000</v>
      </c>
      <c r="F32" s="31">
        <v>0</v>
      </c>
      <c r="G32" s="31">
        <v>0</v>
      </c>
      <c r="H32" s="31">
        <v>0</v>
      </c>
      <c r="I32" s="31">
        <v>0</v>
      </c>
      <c r="J32" s="31">
        <v>0</v>
      </c>
      <c r="K32" s="31">
        <v>0</v>
      </c>
      <c r="L32" s="31">
        <v>0</v>
      </c>
      <c r="M32" s="31">
        <v>0</v>
      </c>
      <c r="N32" s="31">
        <v>0</v>
      </c>
      <c r="O32" s="31">
        <v>0</v>
      </c>
      <c r="P32" s="31">
        <v>0</v>
      </c>
      <c r="Q32" s="31">
        <v>0</v>
      </c>
      <c r="R32" s="32"/>
      <c r="S32" s="33">
        <f>SUM(E32:Q32)</f>
        <v>5000</v>
      </c>
      <c r="T32" s="62"/>
      <c r="U32" s="18"/>
      <c r="V32" s="3" t="s">
        <v>81</v>
      </c>
      <c r="W32" s="3"/>
      <c r="X32" s="3"/>
      <c r="Y32" s="3"/>
      <c r="Z32" s="3"/>
      <c r="AA32" s="3"/>
      <c r="AB32" s="3"/>
      <c r="AC32" s="3"/>
      <c r="AD32" s="3"/>
      <c r="AE32" s="3"/>
      <c r="AF32" s="18"/>
    </row>
    <row r="33" spans="1:32" ht="17" thickBot="1" x14ac:dyDescent="0.25">
      <c r="A33" s="15"/>
      <c r="B33" s="16"/>
      <c r="C33" s="16"/>
      <c r="D33" s="15"/>
      <c r="E33" s="15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5"/>
      <c r="S33" s="19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</row>
    <row r="34" spans="1:32" ht="17" thickBot="1" x14ac:dyDescent="0.25">
      <c r="A34" s="15"/>
      <c r="B34" s="21" t="s">
        <v>9</v>
      </c>
      <c r="C34" s="22">
        <v>4000</v>
      </c>
      <c r="D34" s="23"/>
      <c r="E34" s="23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3"/>
      <c r="S34" s="25"/>
      <c r="T34" s="20">
        <f>SUM(S35:S39)</f>
        <v>1724</v>
      </c>
      <c r="U34" s="18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18"/>
    </row>
    <row r="35" spans="1:32" x14ac:dyDescent="0.2">
      <c r="A35" s="15"/>
      <c r="B35" s="34"/>
      <c r="C35" s="13">
        <v>4011</v>
      </c>
      <c r="D35" s="26" t="s">
        <v>56</v>
      </c>
      <c r="E35" s="26"/>
      <c r="F35" s="73">
        <v>190</v>
      </c>
      <c r="G35" s="73"/>
      <c r="H35" s="73"/>
      <c r="I35" s="73"/>
      <c r="J35" s="73"/>
      <c r="K35" s="73"/>
      <c r="L35" s="73"/>
      <c r="M35" s="73"/>
      <c r="N35" s="73"/>
      <c r="O35" s="73">
        <v>375</v>
      </c>
      <c r="P35" s="73"/>
      <c r="Q35" s="73"/>
      <c r="R35" s="2"/>
      <c r="S35" s="27">
        <f>SUM(F35:Q35)</f>
        <v>565</v>
      </c>
      <c r="T35" s="28"/>
      <c r="U35" s="18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18"/>
    </row>
    <row r="36" spans="1:32" x14ac:dyDescent="0.2">
      <c r="A36" s="15"/>
      <c r="B36" s="34"/>
      <c r="C36" s="13">
        <v>4021</v>
      </c>
      <c r="D36" s="26" t="s">
        <v>71</v>
      </c>
      <c r="E36" s="26"/>
      <c r="F36" s="75">
        <v>17</v>
      </c>
      <c r="G36" s="75">
        <v>17</v>
      </c>
      <c r="H36" s="75"/>
      <c r="I36" s="75"/>
      <c r="J36" s="75"/>
      <c r="K36" s="75"/>
      <c r="L36" s="75"/>
      <c r="M36" s="75"/>
      <c r="N36" s="75"/>
      <c r="O36" s="75"/>
      <c r="P36" s="75"/>
      <c r="Q36" s="75"/>
      <c r="R36" s="2"/>
      <c r="S36" s="27">
        <f t="shared" ref="S36:S38" si="1">SUM(F36:Q36)</f>
        <v>34</v>
      </c>
      <c r="T36" s="28"/>
      <c r="U36" s="18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18"/>
    </row>
    <row r="37" spans="1:32" x14ac:dyDescent="0.2">
      <c r="A37" s="15"/>
      <c r="B37" s="34"/>
      <c r="C37" s="13">
        <v>4022</v>
      </c>
      <c r="D37" s="26" t="s">
        <v>77</v>
      </c>
      <c r="E37" s="26"/>
      <c r="F37" s="75">
        <v>20</v>
      </c>
      <c r="G37" s="75">
        <v>20</v>
      </c>
      <c r="H37" s="75">
        <v>20</v>
      </c>
      <c r="I37" s="75">
        <v>20</v>
      </c>
      <c r="J37" s="75">
        <v>20</v>
      </c>
      <c r="K37" s="75">
        <v>20</v>
      </c>
      <c r="L37" s="75">
        <v>20</v>
      </c>
      <c r="M37" s="75">
        <v>20</v>
      </c>
      <c r="N37" s="75">
        <v>20</v>
      </c>
      <c r="O37" s="75">
        <v>20</v>
      </c>
      <c r="P37" s="75">
        <v>20</v>
      </c>
      <c r="Q37" s="75">
        <v>20</v>
      </c>
      <c r="R37" s="2"/>
      <c r="S37" s="27">
        <f t="shared" si="1"/>
        <v>240</v>
      </c>
      <c r="T37" s="28"/>
      <c r="U37" s="18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18"/>
    </row>
    <row r="38" spans="1:32" x14ac:dyDescent="0.2">
      <c r="A38" s="15"/>
      <c r="B38" s="34"/>
      <c r="C38" s="13">
        <v>4023</v>
      </c>
      <c r="D38" s="26" t="s">
        <v>78</v>
      </c>
      <c r="E38" s="26"/>
      <c r="F38" s="75"/>
      <c r="G38" s="75"/>
      <c r="H38" s="75"/>
      <c r="I38" s="75"/>
      <c r="J38" s="75"/>
      <c r="K38" s="75"/>
      <c r="L38" s="75"/>
      <c r="M38" s="75"/>
      <c r="N38" s="75"/>
      <c r="O38" s="75">
        <v>350</v>
      </c>
      <c r="P38" s="75"/>
      <c r="Q38" s="75">
        <v>35</v>
      </c>
      <c r="R38" s="2"/>
      <c r="S38" s="27">
        <f t="shared" si="1"/>
        <v>385</v>
      </c>
      <c r="T38" s="28"/>
      <c r="U38" s="18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18"/>
    </row>
    <row r="39" spans="1:32" ht="17" thickBot="1" x14ac:dyDescent="0.25">
      <c r="A39" s="15"/>
      <c r="B39" s="35"/>
      <c r="C39" s="29">
        <v>4111</v>
      </c>
      <c r="D39" s="30" t="s">
        <v>79</v>
      </c>
      <c r="E39" s="30"/>
      <c r="F39" s="77">
        <v>100</v>
      </c>
      <c r="G39" s="77">
        <v>100</v>
      </c>
      <c r="H39" s="77">
        <v>100</v>
      </c>
      <c r="I39" s="77"/>
      <c r="J39" s="31"/>
      <c r="K39" s="31">
        <v>100</v>
      </c>
      <c r="L39" s="31"/>
      <c r="M39" s="31"/>
      <c r="N39" s="31"/>
      <c r="O39" s="31"/>
      <c r="P39" s="31"/>
      <c r="Q39" s="31">
        <v>100</v>
      </c>
      <c r="R39" s="32"/>
      <c r="S39" s="33">
        <f>SUM(F39:Q39)</f>
        <v>500</v>
      </c>
      <c r="T39" s="62"/>
      <c r="U39" s="18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18"/>
    </row>
    <row r="40" spans="1:32" ht="17" thickBot="1" x14ac:dyDescent="0.25">
      <c r="A40" s="15"/>
      <c r="B40" s="16"/>
      <c r="C40" s="16"/>
      <c r="D40" s="15"/>
      <c r="E40" s="15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5"/>
      <c r="S40" s="19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</row>
    <row r="41" spans="1:32" ht="17" thickBot="1" x14ac:dyDescent="0.25">
      <c r="A41" s="15"/>
      <c r="B41" s="21" t="s">
        <v>8</v>
      </c>
      <c r="C41" s="22">
        <v>5000</v>
      </c>
      <c r="D41" s="36"/>
      <c r="E41" s="36"/>
      <c r="F41" s="24"/>
      <c r="G41" s="24"/>
      <c r="H41" s="24"/>
      <c r="I41" s="24"/>
      <c r="J41" s="24"/>
      <c r="K41" s="24"/>
      <c r="L41" s="24"/>
      <c r="M41" s="24"/>
      <c r="N41" s="24"/>
      <c r="O41" s="37"/>
      <c r="P41" s="24"/>
      <c r="Q41" s="24"/>
      <c r="R41" s="23"/>
      <c r="S41" s="25"/>
      <c r="T41" s="20">
        <f>SUM(S42:S45)</f>
        <v>4900</v>
      </c>
      <c r="U41" s="18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18"/>
    </row>
    <row r="42" spans="1:32" x14ac:dyDescent="0.2">
      <c r="A42" s="15"/>
      <c r="B42" s="34"/>
      <c r="C42" s="13">
        <v>5111</v>
      </c>
      <c r="D42" s="26" t="s">
        <v>69</v>
      </c>
      <c r="E42" s="26"/>
      <c r="F42" s="12"/>
      <c r="G42" s="12"/>
      <c r="H42" s="12"/>
      <c r="I42" s="12"/>
      <c r="J42" s="12"/>
      <c r="K42" s="12"/>
      <c r="L42" s="12"/>
      <c r="M42" s="12">
        <v>500</v>
      </c>
      <c r="N42" s="14"/>
      <c r="O42" s="12"/>
      <c r="P42" s="12"/>
      <c r="Q42" s="12"/>
      <c r="R42" s="2"/>
      <c r="S42" s="27">
        <f t="shared" si="0"/>
        <v>500</v>
      </c>
      <c r="T42" s="28"/>
      <c r="U42" s="18"/>
      <c r="V42" s="3" t="s">
        <v>47</v>
      </c>
      <c r="W42" s="3"/>
      <c r="X42" s="3"/>
      <c r="Y42" s="3"/>
      <c r="Z42" s="3"/>
      <c r="AA42" s="3"/>
      <c r="AB42" s="3"/>
      <c r="AC42" s="3"/>
      <c r="AD42" s="3"/>
      <c r="AE42" s="3"/>
      <c r="AF42" s="18"/>
    </row>
    <row r="43" spans="1:32" x14ac:dyDescent="0.2">
      <c r="A43" s="15"/>
      <c r="B43" s="34"/>
      <c r="C43" s="13">
        <v>5211</v>
      </c>
      <c r="D43" s="26" t="s">
        <v>84</v>
      </c>
      <c r="E43" s="26"/>
      <c r="F43" s="70">
        <v>200</v>
      </c>
      <c r="G43" s="70">
        <v>1000</v>
      </c>
      <c r="H43" s="70"/>
      <c r="I43" s="70"/>
      <c r="J43" s="70">
        <v>1000</v>
      </c>
      <c r="K43" s="70"/>
      <c r="L43" s="70"/>
      <c r="M43" s="70"/>
      <c r="N43" s="74"/>
      <c r="O43" s="91">
        <v>1000</v>
      </c>
      <c r="P43" s="70"/>
      <c r="Q43" s="70"/>
      <c r="R43" s="2"/>
      <c r="S43" s="93">
        <f t="shared" si="0"/>
        <v>3200</v>
      </c>
      <c r="T43" s="28"/>
      <c r="U43" s="18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18"/>
    </row>
    <row r="44" spans="1:32" x14ac:dyDescent="0.2">
      <c r="A44" s="15"/>
      <c r="B44" s="34"/>
      <c r="C44" s="13"/>
      <c r="D44" s="26"/>
      <c r="E44" s="26"/>
      <c r="F44" s="70"/>
      <c r="G44" s="70"/>
      <c r="H44" s="70"/>
      <c r="I44" s="70"/>
      <c r="J44" s="70"/>
      <c r="K44" s="70"/>
      <c r="L44" s="70"/>
      <c r="M44" s="70"/>
      <c r="N44" s="74"/>
      <c r="O44" s="70"/>
      <c r="P44" s="70"/>
      <c r="Q44" s="70"/>
      <c r="R44" s="2"/>
      <c r="S44" s="27">
        <f t="shared" si="0"/>
        <v>0</v>
      </c>
      <c r="T44" s="28"/>
      <c r="U44" s="18"/>
      <c r="V44" s="3" t="s">
        <v>47</v>
      </c>
      <c r="W44" s="3"/>
      <c r="X44" s="3"/>
      <c r="Y44" s="3"/>
      <c r="Z44" s="3"/>
      <c r="AA44" s="3"/>
      <c r="AB44" s="3"/>
      <c r="AC44" s="3"/>
      <c r="AD44" s="3"/>
      <c r="AE44" s="3"/>
      <c r="AF44" s="18"/>
    </row>
    <row r="45" spans="1:32" ht="17" thickBot="1" x14ac:dyDescent="0.25">
      <c r="A45" s="15"/>
      <c r="B45" s="35"/>
      <c r="C45" s="29">
        <v>5911</v>
      </c>
      <c r="D45" s="30" t="s">
        <v>76</v>
      </c>
      <c r="E45" s="30"/>
      <c r="F45" s="31">
        <v>100</v>
      </c>
      <c r="G45" s="31">
        <v>100</v>
      </c>
      <c r="H45" s="31">
        <v>100</v>
      </c>
      <c r="I45" s="31">
        <v>100</v>
      </c>
      <c r="J45" s="31">
        <v>100</v>
      </c>
      <c r="K45" s="31">
        <v>100</v>
      </c>
      <c r="L45" s="31">
        <v>100</v>
      </c>
      <c r="M45" s="31">
        <v>100</v>
      </c>
      <c r="N45" s="31">
        <v>100</v>
      </c>
      <c r="O45" s="31">
        <v>100</v>
      </c>
      <c r="P45" s="31">
        <v>100</v>
      </c>
      <c r="Q45" s="31">
        <v>100</v>
      </c>
      <c r="R45" s="32"/>
      <c r="S45" s="33">
        <f t="shared" si="0"/>
        <v>1200</v>
      </c>
      <c r="T45" s="62"/>
      <c r="U45" s="18"/>
      <c r="V45" s="3" t="s">
        <v>73</v>
      </c>
      <c r="W45" s="3"/>
      <c r="X45" s="3"/>
      <c r="Y45" s="3"/>
      <c r="Z45" s="3"/>
      <c r="AA45" s="3"/>
      <c r="AB45" s="3"/>
      <c r="AC45" s="3"/>
      <c r="AD45" s="3"/>
      <c r="AE45" s="3"/>
      <c r="AF45" s="18"/>
    </row>
    <row r="46" spans="1:32" ht="17" thickBot="1" x14ac:dyDescent="0.25">
      <c r="A46" s="15"/>
      <c r="B46" s="16"/>
      <c r="C46" s="16"/>
      <c r="D46" s="15"/>
      <c r="E46" s="15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5"/>
      <c r="S46" s="19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</row>
    <row r="47" spans="1:32" ht="17" thickBot="1" x14ac:dyDescent="0.25">
      <c r="A47" s="15"/>
      <c r="B47" s="21" t="s">
        <v>11</v>
      </c>
      <c r="C47" s="22">
        <v>7000</v>
      </c>
      <c r="D47" s="23"/>
      <c r="E47" s="23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3"/>
      <c r="S47" s="25"/>
      <c r="T47" s="20">
        <f>SUM(S48:S49)</f>
        <v>1600</v>
      </c>
      <c r="U47" s="18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18"/>
    </row>
    <row r="48" spans="1:32" x14ac:dyDescent="0.2">
      <c r="A48" s="15"/>
      <c r="B48" s="34"/>
      <c r="C48" s="13">
        <v>7011</v>
      </c>
      <c r="D48" s="26" t="s">
        <v>37</v>
      </c>
      <c r="E48" s="26"/>
      <c r="F48" s="12">
        <v>100</v>
      </c>
      <c r="G48" s="12">
        <v>100</v>
      </c>
      <c r="H48" s="12">
        <v>100</v>
      </c>
      <c r="I48" s="12">
        <v>100</v>
      </c>
      <c r="J48" s="12">
        <v>100</v>
      </c>
      <c r="K48" s="12">
        <v>100</v>
      </c>
      <c r="L48" s="12">
        <v>100</v>
      </c>
      <c r="M48" s="12">
        <v>100</v>
      </c>
      <c r="N48" s="12">
        <v>100</v>
      </c>
      <c r="O48" s="12">
        <v>100</v>
      </c>
      <c r="P48" s="12">
        <v>100</v>
      </c>
      <c r="Q48" s="12">
        <v>100</v>
      </c>
      <c r="R48" s="2"/>
      <c r="S48" s="27">
        <f t="shared" si="0"/>
        <v>1200</v>
      </c>
      <c r="T48" s="28"/>
      <c r="U48" s="18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18"/>
    </row>
    <row r="49" spans="1:32" ht="17" thickBot="1" x14ac:dyDescent="0.25">
      <c r="A49" s="15"/>
      <c r="B49" s="35"/>
      <c r="C49" s="29">
        <v>7511</v>
      </c>
      <c r="D49" s="30" t="s">
        <v>38</v>
      </c>
      <c r="E49" s="30"/>
      <c r="F49" s="31"/>
      <c r="G49" s="31"/>
      <c r="H49" s="31">
        <v>200</v>
      </c>
      <c r="I49" s="31"/>
      <c r="J49" s="31"/>
      <c r="K49" s="31"/>
      <c r="L49" s="31"/>
      <c r="M49" s="31">
        <v>200</v>
      </c>
      <c r="N49" s="31"/>
      <c r="O49" s="31"/>
      <c r="P49" s="31"/>
      <c r="Q49" s="31"/>
      <c r="R49" s="32"/>
      <c r="S49" s="33">
        <f t="shared" si="0"/>
        <v>400</v>
      </c>
      <c r="T49" s="62"/>
      <c r="U49" s="18"/>
      <c r="V49" s="3" t="s">
        <v>47</v>
      </c>
      <c r="W49" s="3"/>
      <c r="X49" s="3"/>
      <c r="Y49" s="3"/>
      <c r="Z49" s="3"/>
      <c r="AA49" s="3"/>
      <c r="AB49" s="3"/>
      <c r="AC49" s="3"/>
      <c r="AD49" s="3"/>
      <c r="AE49" s="3"/>
      <c r="AF49" s="18"/>
    </row>
    <row r="50" spans="1:32" ht="17" thickBot="1" x14ac:dyDescent="0.25">
      <c r="A50" s="15"/>
      <c r="B50" s="16"/>
      <c r="C50" s="16"/>
      <c r="D50" s="15"/>
      <c r="E50" s="15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5"/>
      <c r="S50" s="19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</row>
    <row r="51" spans="1:32" ht="17" thickBot="1" x14ac:dyDescent="0.25">
      <c r="A51" s="15"/>
      <c r="B51" s="21" t="s">
        <v>34</v>
      </c>
      <c r="C51" s="22">
        <v>8000</v>
      </c>
      <c r="D51" s="63" t="s">
        <v>82</v>
      </c>
      <c r="E51" s="63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3"/>
      <c r="S51" s="25"/>
      <c r="T51" s="20">
        <f>SUM(S52:S58)</f>
        <v>10000</v>
      </c>
      <c r="U51" s="18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18"/>
    </row>
    <row r="52" spans="1:32" x14ac:dyDescent="0.2">
      <c r="A52" s="15"/>
      <c r="B52" s="34"/>
      <c r="C52" s="13">
        <v>8011</v>
      </c>
      <c r="D52" s="85" t="s">
        <v>89</v>
      </c>
      <c r="E52" s="26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2"/>
      <c r="S52" s="27">
        <f t="shared" si="0"/>
        <v>0</v>
      </c>
      <c r="T52" s="28"/>
      <c r="U52" s="18"/>
      <c r="V52" s="3" t="s">
        <v>97</v>
      </c>
      <c r="W52" s="3"/>
      <c r="X52" s="3"/>
      <c r="Y52" s="3"/>
      <c r="Z52" s="3"/>
      <c r="AA52" s="3"/>
      <c r="AB52" s="3"/>
      <c r="AC52" s="3"/>
      <c r="AD52" s="3"/>
      <c r="AE52" s="3"/>
      <c r="AF52" s="18"/>
    </row>
    <row r="53" spans="1:32" x14ac:dyDescent="0.2">
      <c r="A53" s="15"/>
      <c r="B53" s="34"/>
      <c r="C53" s="13">
        <v>8012</v>
      </c>
      <c r="D53" s="85" t="s">
        <v>90</v>
      </c>
      <c r="E53" s="26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2"/>
      <c r="S53" s="27">
        <f t="shared" si="0"/>
        <v>0</v>
      </c>
      <c r="T53" s="28"/>
      <c r="U53" s="18"/>
      <c r="V53" s="3" t="s">
        <v>97</v>
      </c>
      <c r="W53" s="3"/>
      <c r="X53" s="3"/>
      <c r="Y53" s="3"/>
      <c r="Z53" s="3"/>
      <c r="AA53" s="3"/>
      <c r="AB53" s="3"/>
      <c r="AC53" s="3"/>
      <c r="AD53" s="3"/>
      <c r="AE53" s="3"/>
      <c r="AF53" s="18"/>
    </row>
    <row r="54" spans="1:32" x14ac:dyDescent="0.2">
      <c r="A54" s="15"/>
      <c r="B54" s="34"/>
      <c r="C54" s="13">
        <v>8013</v>
      </c>
      <c r="D54" s="85" t="s">
        <v>91</v>
      </c>
      <c r="E54" s="26"/>
      <c r="F54" s="12"/>
      <c r="G54" s="12"/>
      <c r="H54" s="12"/>
      <c r="I54" s="12"/>
      <c r="J54" s="12"/>
      <c r="K54" s="12"/>
      <c r="L54" s="12"/>
      <c r="M54" s="90">
        <v>1000</v>
      </c>
      <c r="N54" s="12"/>
      <c r="O54" s="12"/>
      <c r="P54" s="12"/>
      <c r="Q54" s="12"/>
      <c r="R54" s="2"/>
      <c r="S54" s="93">
        <f t="shared" si="0"/>
        <v>1000</v>
      </c>
      <c r="T54" s="28"/>
      <c r="U54" s="18"/>
      <c r="V54" s="3" t="s">
        <v>97</v>
      </c>
      <c r="W54" s="3"/>
      <c r="X54" s="3"/>
      <c r="Y54" s="3"/>
      <c r="Z54" s="3"/>
      <c r="AA54" s="3"/>
      <c r="AB54" s="3"/>
      <c r="AC54" s="3"/>
      <c r="AD54" s="3"/>
      <c r="AE54" s="3"/>
      <c r="AF54" s="18"/>
    </row>
    <row r="55" spans="1:32" x14ac:dyDescent="0.2">
      <c r="A55" s="15"/>
      <c r="B55" s="34"/>
      <c r="C55" s="13">
        <v>8014</v>
      </c>
      <c r="D55" s="85" t="s">
        <v>92</v>
      </c>
      <c r="E55" s="26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2"/>
      <c r="S55" s="27">
        <f t="shared" si="0"/>
        <v>0</v>
      </c>
      <c r="T55" s="28"/>
      <c r="U55" s="18"/>
      <c r="V55" s="3" t="s">
        <v>97</v>
      </c>
      <c r="W55" s="3"/>
      <c r="X55" s="3"/>
      <c r="Y55" s="3"/>
      <c r="Z55" s="3"/>
      <c r="AA55" s="3"/>
      <c r="AB55" s="3"/>
      <c r="AC55" s="3"/>
      <c r="AD55" s="3"/>
      <c r="AE55" s="3"/>
      <c r="AF55" s="18"/>
    </row>
    <row r="56" spans="1:32" x14ac:dyDescent="0.2">
      <c r="A56" s="15"/>
      <c r="B56" s="34"/>
      <c r="C56" s="13">
        <v>8021</v>
      </c>
      <c r="D56" s="85" t="s">
        <v>93</v>
      </c>
      <c r="E56" s="26"/>
      <c r="F56" s="70"/>
      <c r="G56" s="70">
        <v>9000</v>
      </c>
      <c r="H56" s="70"/>
      <c r="I56" s="70"/>
      <c r="J56" s="70"/>
      <c r="K56" s="70"/>
      <c r="L56" s="70"/>
      <c r="M56" s="70"/>
      <c r="N56" s="70"/>
      <c r="O56" s="70"/>
      <c r="P56" s="70"/>
      <c r="Q56" s="70"/>
      <c r="R56" s="2"/>
      <c r="S56" s="27">
        <f t="shared" si="0"/>
        <v>9000</v>
      </c>
      <c r="T56" s="28"/>
      <c r="U56" s="18"/>
      <c r="V56" s="3" t="s">
        <v>96</v>
      </c>
      <c r="W56" s="3"/>
      <c r="X56" s="3"/>
      <c r="Y56" s="3"/>
      <c r="Z56" s="3"/>
      <c r="AA56" s="3"/>
      <c r="AB56" s="3"/>
      <c r="AC56" s="3"/>
      <c r="AD56" s="3"/>
      <c r="AE56" s="3"/>
      <c r="AF56" s="18"/>
    </row>
    <row r="57" spans="1:32" x14ac:dyDescent="0.2">
      <c r="A57" s="15"/>
      <c r="B57" s="34"/>
      <c r="C57" s="13">
        <v>8111</v>
      </c>
      <c r="D57" s="85" t="s">
        <v>94</v>
      </c>
      <c r="E57" s="26"/>
      <c r="F57" s="70"/>
      <c r="G57" s="70"/>
      <c r="H57" s="70"/>
      <c r="I57" s="70"/>
      <c r="J57" s="70"/>
      <c r="K57" s="70"/>
      <c r="L57" s="70"/>
      <c r="M57" s="70"/>
      <c r="N57" s="70"/>
      <c r="O57" s="70"/>
      <c r="P57" s="70"/>
      <c r="Q57" s="70"/>
      <c r="R57" s="2"/>
      <c r="S57" s="27">
        <f t="shared" si="0"/>
        <v>0</v>
      </c>
      <c r="T57" s="28"/>
      <c r="U57" s="18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18"/>
    </row>
    <row r="58" spans="1:32" ht="17" thickBot="1" x14ac:dyDescent="0.25">
      <c r="A58" s="15"/>
      <c r="B58" s="35"/>
      <c r="C58" s="29">
        <v>8121</v>
      </c>
      <c r="D58" s="86" t="s">
        <v>95</v>
      </c>
      <c r="E58" s="30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2"/>
      <c r="S58" s="33">
        <f t="shared" si="0"/>
        <v>0</v>
      </c>
      <c r="T58" s="62"/>
      <c r="U58" s="18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18"/>
    </row>
    <row r="59" spans="1:32" ht="17" thickBot="1" x14ac:dyDescent="0.25">
      <c r="A59" s="15"/>
      <c r="B59" s="16"/>
      <c r="C59" s="16"/>
      <c r="D59" s="15"/>
      <c r="E59" s="15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5"/>
      <c r="S59" s="19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</row>
    <row r="60" spans="1:32" ht="17" thickBot="1" x14ac:dyDescent="0.25">
      <c r="A60" s="15"/>
      <c r="B60" s="21" t="s">
        <v>29</v>
      </c>
      <c r="C60" s="22">
        <v>9000</v>
      </c>
      <c r="D60" s="23" t="s">
        <v>98</v>
      </c>
      <c r="E60" s="23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3"/>
      <c r="S60" s="25"/>
      <c r="T60" s="20">
        <f>SUM(S60:S63)</f>
        <v>4500</v>
      </c>
      <c r="U60" s="18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18"/>
    </row>
    <row r="61" spans="1:32" x14ac:dyDescent="0.2">
      <c r="A61" s="15"/>
      <c r="B61" s="34"/>
      <c r="C61" s="13">
        <v>9001</v>
      </c>
      <c r="D61" s="26" t="s">
        <v>31</v>
      </c>
      <c r="E61" s="26"/>
      <c r="F61" s="12">
        <v>0</v>
      </c>
      <c r="G61" s="12">
        <v>450</v>
      </c>
      <c r="H61" s="12">
        <v>0</v>
      </c>
      <c r="I61" s="12">
        <v>0</v>
      </c>
      <c r="J61" s="12">
        <v>450</v>
      </c>
      <c r="K61" s="12">
        <v>0</v>
      </c>
      <c r="L61" s="12">
        <v>0</v>
      </c>
      <c r="M61" s="12">
        <v>450</v>
      </c>
      <c r="N61" s="12">
        <v>0</v>
      </c>
      <c r="O61" s="12">
        <v>0</v>
      </c>
      <c r="P61" s="12">
        <v>450</v>
      </c>
      <c r="Q61" s="12">
        <v>0</v>
      </c>
      <c r="R61" s="2"/>
      <c r="S61" s="27">
        <f t="shared" si="0"/>
        <v>1800</v>
      </c>
      <c r="T61" s="28"/>
      <c r="U61" s="18"/>
      <c r="V61" s="3" t="s">
        <v>45</v>
      </c>
      <c r="W61" s="3"/>
      <c r="X61" s="3"/>
      <c r="Y61" s="3"/>
      <c r="Z61" s="3"/>
      <c r="AA61" s="3"/>
      <c r="AB61" s="3"/>
      <c r="AC61" s="3"/>
      <c r="AD61" s="3"/>
      <c r="AE61" s="3"/>
      <c r="AF61" s="18"/>
    </row>
    <row r="62" spans="1:32" x14ac:dyDescent="0.2">
      <c r="A62" s="15"/>
      <c r="B62" s="34"/>
      <c r="C62" s="13">
        <v>9002</v>
      </c>
      <c r="D62" s="26" t="s">
        <v>32</v>
      </c>
      <c r="E62" s="26"/>
      <c r="F62" s="12">
        <v>0</v>
      </c>
      <c r="G62" s="12">
        <v>450</v>
      </c>
      <c r="H62" s="12">
        <v>0</v>
      </c>
      <c r="I62" s="12">
        <v>0</v>
      </c>
      <c r="J62" s="12">
        <v>450</v>
      </c>
      <c r="K62" s="12">
        <v>0</v>
      </c>
      <c r="L62" s="12">
        <v>0</v>
      </c>
      <c r="M62" s="12">
        <v>450</v>
      </c>
      <c r="N62" s="12">
        <v>0</v>
      </c>
      <c r="O62" s="12">
        <v>0</v>
      </c>
      <c r="P62" s="12">
        <v>450</v>
      </c>
      <c r="Q62" s="12">
        <v>0</v>
      </c>
      <c r="R62" s="2"/>
      <c r="S62" s="27">
        <f t="shared" si="0"/>
        <v>1800</v>
      </c>
      <c r="T62" s="28"/>
      <c r="U62" s="18"/>
      <c r="V62" s="3" t="s">
        <v>46</v>
      </c>
      <c r="W62" s="3"/>
      <c r="X62" s="3"/>
      <c r="Y62" s="3"/>
      <c r="Z62" s="3"/>
      <c r="AA62" s="3"/>
      <c r="AB62" s="3"/>
      <c r="AC62" s="3"/>
      <c r="AD62" s="3"/>
      <c r="AE62" s="3"/>
      <c r="AF62" s="18"/>
    </row>
    <row r="63" spans="1:32" ht="17" thickBot="1" x14ac:dyDescent="0.25">
      <c r="A63" s="15"/>
      <c r="B63" s="35"/>
      <c r="C63" s="29">
        <v>9003</v>
      </c>
      <c r="D63" s="30" t="s">
        <v>33</v>
      </c>
      <c r="E63" s="30"/>
      <c r="F63" s="31">
        <v>0</v>
      </c>
      <c r="G63" s="31">
        <v>225</v>
      </c>
      <c r="H63" s="31">
        <v>0</v>
      </c>
      <c r="I63" s="31">
        <v>0</v>
      </c>
      <c r="J63" s="31">
        <v>225</v>
      </c>
      <c r="K63" s="31">
        <v>0</v>
      </c>
      <c r="L63" s="31">
        <v>0</v>
      </c>
      <c r="M63" s="31">
        <v>225</v>
      </c>
      <c r="N63" s="31">
        <v>0</v>
      </c>
      <c r="O63" s="31">
        <v>0</v>
      </c>
      <c r="P63" s="31">
        <v>225</v>
      </c>
      <c r="Q63" s="31">
        <v>0</v>
      </c>
      <c r="R63" s="32"/>
      <c r="S63" s="33">
        <f t="shared" si="0"/>
        <v>900</v>
      </c>
      <c r="T63" s="62"/>
      <c r="U63" s="18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18"/>
    </row>
    <row r="64" spans="1:32" ht="17" thickBot="1" x14ac:dyDescent="0.25">
      <c r="A64" s="15"/>
      <c r="B64" s="15"/>
      <c r="C64" s="15"/>
      <c r="D64" s="15"/>
      <c r="E64" s="83">
        <f>SUM(E6:E63)</f>
        <v>5000</v>
      </c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5"/>
      <c r="S64" s="19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8"/>
      <c r="AF64" s="18"/>
    </row>
    <row r="65" spans="1:32" ht="14" customHeight="1" thickBot="1" x14ac:dyDescent="0.25">
      <c r="A65" s="15"/>
      <c r="B65" s="78" t="s">
        <v>39</v>
      </c>
      <c r="C65" s="79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8"/>
    </row>
    <row r="66" spans="1:32" ht="17" thickBot="1" x14ac:dyDescent="0.25">
      <c r="A66" s="15"/>
      <c r="B66" s="80">
        <v>67000</v>
      </c>
      <c r="C66" s="62"/>
      <c r="D66" s="71" t="s">
        <v>61</v>
      </c>
      <c r="E66" s="71"/>
      <c r="F66" s="48">
        <f t="shared" ref="F66:Q66" si="2">SUM(F4:F64)</f>
        <v>6610.33</v>
      </c>
      <c r="G66" s="48">
        <f t="shared" si="2"/>
        <v>18421.830000000002</v>
      </c>
      <c r="H66" s="48">
        <f t="shared" si="2"/>
        <v>7804.83</v>
      </c>
      <c r="I66" s="48">
        <f t="shared" si="2"/>
        <v>6959.83</v>
      </c>
      <c r="J66" s="48">
        <f t="shared" si="2"/>
        <v>9084.83</v>
      </c>
      <c r="K66" s="48">
        <f t="shared" si="2"/>
        <v>7604.83</v>
      </c>
      <c r="L66" s="48">
        <f t="shared" si="2"/>
        <v>5864.83</v>
      </c>
      <c r="M66" s="48">
        <f t="shared" si="2"/>
        <v>8409.83</v>
      </c>
      <c r="N66" s="48">
        <f t="shared" si="2"/>
        <v>5539.84</v>
      </c>
      <c r="O66" s="48">
        <f t="shared" si="2"/>
        <v>7234.84</v>
      </c>
      <c r="P66" s="48">
        <f t="shared" si="2"/>
        <v>6929.84</v>
      </c>
      <c r="Q66" s="48">
        <f t="shared" si="2"/>
        <v>5894.84</v>
      </c>
      <c r="R66" s="4"/>
      <c r="S66" s="38">
        <f>SUM(T5:T63)-E64</f>
        <v>96360.5</v>
      </c>
      <c r="T66" s="39" t="s">
        <v>57</v>
      </c>
      <c r="U66" s="38"/>
      <c r="V66" s="39"/>
      <c r="W66" s="81"/>
      <c r="X66" s="18"/>
      <c r="Y66" s="18"/>
      <c r="Z66" s="18"/>
      <c r="AA66" s="18"/>
      <c r="AB66" s="18"/>
      <c r="AC66" s="18"/>
      <c r="AD66" s="18"/>
      <c r="AE66" s="18"/>
      <c r="AF66" s="18"/>
    </row>
    <row r="67" spans="1:32" x14ac:dyDescent="0.2">
      <c r="A67" s="18"/>
      <c r="B67" s="40" t="s">
        <v>85</v>
      </c>
      <c r="C67" s="41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64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</row>
    <row r="68" spans="1:32" ht="17" thickBot="1" x14ac:dyDescent="0.25">
      <c r="A68" s="18"/>
      <c r="B68" s="42">
        <v>90000</v>
      </c>
      <c r="C68" s="43"/>
      <c r="D68" s="3" t="s">
        <v>17</v>
      </c>
      <c r="E68" s="3"/>
      <c r="F68" s="10">
        <f>$B$68/12</f>
        <v>7500</v>
      </c>
      <c r="G68" s="10">
        <f t="shared" ref="G68:Q68" si="3">$B$68/12</f>
        <v>7500</v>
      </c>
      <c r="H68" s="10">
        <f t="shared" si="3"/>
        <v>7500</v>
      </c>
      <c r="I68" s="10">
        <f t="shared" si="3"/>
        <v>7500</v>
      </c>
      <c r="J68" s="10">
        <f t="shared" si="3"/>
        <v>7500</v>
      </c>
      <c r="K68" s="10">
        <f t="shared" si="3"/>
        <v>7500</v>
      </c>
      <c r="L68" s="10">
        <f t="shared" si="3"/>
        <v>7500</v>
      </c>
      <c r="M68" s="10">
        <f t="shared" si="3"/>
        <v>7500</v>
      </c>
      <c r="N68" s="10">
        <f t="shared" si="3"/>
        <v>7500</v>
      </c>
      <c r="O68" s="10">
        <f t="shared" si="3"/>
        <v>7500</v>
      </c>
      <c r="P68" s="10">
        <f t="shared" si="3"/>
        <v>7500</v>
      </c>
      <c r="Q68" s="10">
        <f t="shared" si="3"/>
        <v>7500</v>
      </c>
      <c r="R68" s="3"/>
      <c r="S68" s="48">
        <f>SUM(F68:Q68)</f>
        <v>90000</v>
      </c>
      <c r="T68" s="18"/>
      <c r="U68" s="18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18"/>
    </row>
    <row r="69" spans="1:32" x14ac:dyDescent="0.2">
      <c r="A69" s="18"/>
      <c r="B69" s="60" t="s">
        <v>40</v>
      </c>
      <c r="C69" s="45"/>
      <c r="D69" s="3" t="s">
        <v>19</v>
      </c>
      <c r="E69" s="3"/>
      <c r="F69" s="10">
        <v>8000</v>
      </c>
      <c r="G69" s="10">
        <v>8000</v>
      </c>
      <c r="H69" s="10">
        <v>8000</v>
      </c>
      <c r="I69" s="10">
        <v>8000</v>
      </c>
      <c r="J69" s="10">
        <v>8000</v>
      </c>
      <c r="K69" s="10">
        <v>8000</v>
      </c>
      <c r="L69" s="10">
        <v>8000</v>
      </c>
      <c r="M69" s="10">
        <v>8000</v>
      </c>
      <c r="N69" s="10">
        <v>8000</v>
      </c>
      <c r="O69" s="10">
        <v>8000</v>
      </c>
      <c r="P69" s="10">
        <v>8000</v>
      </c>
      <c r="Q69" s="10">
        <v>8000</v>
      </c>
      <c r="R69" s="3"/>
      <c r="S69" s="48">
        <f>SUM(F69:Q69)</f>
        <v>96000</v>
      </c>
      <c r="T69" s="18"/>
      <c r="U69" s="18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18"/>
    </row>
    <row r="70" spans="1:32" ht="17" thickBot="1" x14ac:dyDescent="0.25">
      <c r="A70" s="18"/>
      <c r="B70" s="61">
        <v>117000</v>
      </c>
      <c r="C70" s="47" t="s">
        <v>41</v>
      </c>
      <c r="D70" s="11" t="s">
        <v>53</v>
      </c>
      <c r="E70" s="11"/>
      <c r="F70" s="87" t="s">
        <v>99</v>
      </c>
      <c r="G70" s="87" t="s">
        <v>99</v>
      </c>
      <c r="H70" s="87" t="s">
        <v>99</v>
      </c>
      <c r="I70" s="87" t="s">
        <v>99</v>
      </c>
      <c r="J70" s="87" t="s">
        <v>99</v>
      </c>
      <c r="K70" s="87" t="s">
        <v>99</v>
      </c>
      <c r="L70" s="87" t="s">
        <v>99</v>
      </c>
      <c r="M70" s="87" t="s">
        <v>99</v>
      </c>
      <c r="N70" s="87" t="s">
        <v>99</v>
      </c>
      <c r="O70" s="87" t="s">
        <v>99</v>
      </c>
      <c r="P70" s="87" t="s">
        <v>99</v>
      </c>
      <c r="Q70" s="87" t="s">
        <v>99</v>
      </c>
      <c r="R70" s="11"/>
      <c r="S70" s="49">
        <f>SUM(F70:Q70)</f>
        <v>0</v>
      </c>
      <c r="T70" s="18"/>
      <c r="U70" s="18"/>
      <c r="V70" s="57" t="s">
        <v>54</v>
      </c>
      <c r="W70" s="3"/>
      <c r="X70" s="3"/>
      <c r="Y70" s="3"/>
      <c r="Z70" s="3"/>
      <c r="AA70" s="3"/>
      <c r="AB70" s="3"/>
      <c r="AC70" s="3"/>
      <c r="AD70" s="3"/>
      <c r="AE70" s="3"/>
      <c r="AF70" s="18"/>
    </row>
    <row r="71" spans="1:32" ht="17" thickBot="1" x14ac:dyDescent="0.25">
      <c r="A71" s="18"/>
      <c r="B71" s="18"/>
      <c r="C71" s="18"/>
      <c r="D71" s="3" t="s">
        <v>49</v>
      </c>
      <c r="E71" s="3"/>
      <c r="F71" s="5">
        <f t="shared" ref="F71:L71" si="4">F68-F66</f>
        <v>889.67000000000007</v>
      </c>
      <c r="G71" s="5">
        <f t="shared" si="4"/>
        <v>-10921.830000000002</v>
      </c>
      <c r="H71" s="5">
        <f t="shared" si="4"/>
        <v>-304.82999999999993</v>
      </c>
      <c r="I71" s="5">
        <f t="shared" si="4"/>
        <v>540.17000000000007</v>
      </c>
      <c r="J71" s="5">
        <f t="shared" si="4"/>
        <v>-1584.83</v>
      </c>
      <c r="K71" s="5">
        <f t="shared" si="4"/>
        <v>-104.82999999999993</v>
      </c>
      <c r="L71" s="5">
        <f t="shared" si="4"/>
        <v>1635.17</v>
      </c>
      <c r="M71" s="5">
        <f>M68-M66</f>
        <v>-909.82999999999993</v>
      </c>
      <c r="N71" s="5">
        <f t="shared" ref="N71:Q71" si="5">N68-N66</f>
        <v>1960.1599999999999</v>
      </c>
      <c r="O71" s="5">
        <f t="shared" si="5"/>
        <v>265.15999999999985</v>
      </c>
      <c r="P71" s="5">
        <f t="shared" si="5"/>
        <v>570.15999999999985</v>
      </c>
      <c r="Q71" s="5">
        <f t="shared" si="5"/>
        <v>1605.1599999999999</v>
      </c>
      <c r="R71" s="3"/>
      <c r="S71" s="44">
        <f>S68-S66</f>
        <v>-6360.5</v>
      </c>
      <c r="T71" s="45" t="s">
        <v>18</v>
      </c>
      <c r="U71" s="18"/>
      <c r="V71" s="6">
        <f>B70+S71</f>
        <v>110639.5</v>
      </c>
      <c r="W71" s="7" t="s">
        <v>43</v>
      </c>
      <c r="X71" s="8"/>
      <c r="Y71" s="9"/>
      <c r="Z71" s="3"/>
      <c r="AA71" s="3"/>
      <c r="AB71" s="3"/>
      <c r="AC71" s="3"/>
      <c r="AD71" s="3"/>
      <c r="AE71" s="3"/>
      <c r="AF71" s="18"/>
    </row>
    <row r="72" spans="1:32" ht="17" thickBot="1" x14ac:dyDescent="0.25">
      <c r="A72" s="18"/>
      <c r="B72" s="18"/>
      <c r="C72" s="18"/>
      <c r="D72" s="3" t="s">
        <v>50</v>
      </c>
      <c r="E72" s="3"/>
      <c r="F72" s="5">
        <f>F69-F66</f>
        <v>1389.67</v>
      </c>
      <c r="G72" s="5">
        <f t="shared" ref="G72:L72" si="6">G69-G66</f>
        <v>-10421.830000000002</v>
      </c>
      <c r="H72" s="5">
        <f t="shared" si="6"/>
        <v>195.17000000000007</v>
      </c>
      <c r="I72" s="5">
        <f t="shared" si="6"/>
        <v>1040.17</v>
      </c>
      <c r="J72" s="5">
        <f t="shared" si="6"/>
        <v>-1084.83</v>
      </c>
      <c r="K72" s="5">
        <f t="shared" si="6"/>
        <v>395.17000000000007</v>
      </c>
      <c r="L72" s="5">
        <f t="shared" si="6"/>
        <v>2135.17</v>
      </c>
      <c r="M72" s="5">
        <f>M69-M66</f>
        <v>-409.82999999999993</v>
      </c>
      <c r="N72" s="5">
        <f t="shared" ref="N72:Q72" si="7">N69-N66</f>
        <v>2460.16</v>
      </c>
      <c r="O72" s="5">
        <f t="shared" si="7"/>
        <v>765.15999999999985</v>
      </c>
      <c r="P72" s="5">
        <f t="shared" si="7"/>
        <v>1070.1599999999999</v>
      </c>
      <c r="Q72" s="5">
        <f t="shared" si="7"/>
        <v>2105.16</v>
      </c>
      <c r="R72" s="3"/>
      <c r="S72" s="46">
        <f>S69-S66</f>
        <v>-360.5</v>
      </c>
      <c r="T72" s="47" t="s">
        <v>18</v>
      </c>
      <c r="U72" s="18"/>
      <c r="V72" s="6">
        <f>B70+S72</f>
        <v>116639.5</v>
      </c>
      <c r="W72" s="7" t="s">
        <v>42</v>
      </c>
      <c r="X72" s="8"/>
      <c r="Y72" s="9"/>
      <c r="Z72" s="3"/>
      <c r="AA72" s="3"/>
      <c r="AB72" s="3"/>
      <c r="AC72" s="3"/>
      <c r="AD72" s="3"/>
      <c r="AE72" s="3"/>
      <c r="AF72" s="18"/>
    </row>
    <row r="73" spans="1:32" ht="17" thickBot="1" x14ac:dyDescent="0.25">
      <c r="A73" s="18"/>
      <c r="B73" s="18"/>
      <c r="C73" s="18"/>
      <c r="D73" s="3" t="s">
        <v>52</v>
      </c>
      <c r="E73" s="3"/>
      <c r="F73" s="87" t="s">
        <v>99</v>
      </c>
      <c r="G73" s="87" t="s">
        <v>99</v>
      </c>
      <c r="H73" s="87" t="s">
        <v>99</v>
      </c>
      <c r="I73" s="87" t="s">
        <v>99</v>
      </c>
      <c r="J73" s="87" t="s">
        <v>99</v>
      </c>
      <c r="K73" s="87" t="s">
        <v>99</v>
      </c>
      <c r="L73" s="87" t="s">
        <v>99</v>
      </c>
      <c r="M73" s="87" t="s">
        <v>99</v>
      </c>
      <c r="N73" s="87" t="s">
        <v>99</v>
      </c>
      <c r="O73" s="87" t="s">
        <v>99</v>
      </c>
      <c r="P73" s="87" t="s">
        <v>99</v>
      </c>
      <c r="Q73" s="87" t="s">
        <v>99</v>
      </c>
      <c r="R73" s="3"/>
      <c r="S73" s="58"/>
      <c r="T73" s="59" t="s">
        <v>55</v>
      </c>
      <c r="U73" s="18"/>
      <c r="V73" s="72"/>
      <c r="W73" s="3"/>
      <c r="X73" s="3"/>
      <c r="Y73" s="3"/>
      <c r="Z73" s="3"/>
      <c r="AA73" s="3"/>
      <c r="AB73" s="3"/>
      <c r="AC73" s="3"/>
      <c r="AD73" s="3"/>
      <c r="AE73" s="3"/>
      <c r="AF73" s="18"/>
    </row>
    <row r="74" spans="1:32" x14ac:dyDescent="0.2">
      <c r="A74" s="18"/>
      <c r="B74" s="18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8"/>
      <c r="AC74" s="18"/>
      <c r="AD74" s="18"/>
      <c r="AE74" s="18"/>
      <c r="AF74" s="18"/>
    </row>
    <row r="75" spans="1:32" x14ac:dyDescent="0.2">
      <c r="A75" s="18"/>
      <c r="B75" s="18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18"/>
      <c r="AB75" s="18"/>
      <c r="AC75" s="18"/>
      <c r="AD75" s="18"/>
      <c r="AE75" s="18"/>
      <c r="AF75" s="18"/>
    </row>
    <row r="76" spans="1:32" x14ac:dyDescent="0.2"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</row>
    <row r="77" spans="1:32" x14ac:dyDescent="0.2"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</row>
    <row r="78" spans="1:32" x14ac:dyDescent="0.2"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</row>
    <row r="79" spans="1:32" x14ac:dyDescent="0.2"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</row>
    <row r="80" spans="1:32" x14ac:dyDescent="0.2"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</row>
    <row r="81" spans="2:31" x14ac:dyDescent="0.2"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</row>
    <row r="82" spans="2:31" x14ac:dyDescent="0.2"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</row>
    <row r="83" spans="2:31" x14ac:dyDescent="0.2"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</row>
    <row r="84" spans="2:31" x14ac:dyDescent="0.2"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</row>
    <row r="85" spans="2:31" x14ac:dyDescent="0.2"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</row>
  </sheetData>
  <mergeCells count="1">
    <mergeCell ref="A1:B1"/>
  </mergeCells>
  <pageMargins left="0.25" right="0.25" top="0.75" bottom="0.75" header="0.3" footer="0.3"/>
  <pageSetup scale="35" orientation="landscape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2024</vt:lpstr>
      <vt:lpstr>'2024'!Print_Area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Michael Nielsen</cp:lastModifiedBy>
  <cp:lastPrinted>2024-01-27T20:51:43Z</cp:lastPrinted>
  <dcterms:created xsi:type="dcterms:W3CDTF">2022-03-10T19:59:32Z</dcterms:created>
  <dcterms:modified xsi:type="dcterms:W3CDTF">2025-08-08T23:16:51Z</dcterms:modified>
</cp:coreProperties>
</file>